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LS510D3d4\Public\共有　平成29年～\★シール・名刺★\★ソフト　新商品★\［決定］注文書・申込書\FAX注文用紙\"/>
    </mc:Choice>
  </mc:AlternateContent>
  <xr:revisionPtr revIDLastSave="0" documentId="13_ncr:1_{A9808491-41E8-457A-BF99-5842DC549F9E}" xr6:coauthVersionLast="46" xr6:coauthVersionMax="46" xr10:uidLastSave="{00000000-0000-0000-0000-000000000000}"/>
  <bookViews>
    <workbookView xWindow="-120" yWindow="-120" windowWidth="19440" windowHeight="15000" tabRatio="695" xr2:uid="{00000000-000D-0000-FFFF-FFFF00000000}"/>
  </bookViews>
  <sheets>
    <sheet name="キャンペーン注文書" sheetId="13" r:id="rId1"/>
  </sheets>
  <definedNames>
    <definedName name="_xlnm._FilterDatabase" localSheetId="0" hidden="1">キャンペーン注文書!$AK$1:$AL$47</definedName>
    <definedName name="_送料" localSheetId="0">キャンペーン注文書!$AK$1:$AL$47</definedName>
    <definedName name="_送料">#REF!</definedName>
    <definedName name="_xlnm.Print_Area" localSheetId="0">キャンペーン注文書!$A$1:$AG$78</definedName>
    <definedName name="郵便番号" localSheetId="0">キャンペーン注文書!#REF!</definedName>
    <definedName name="郵便番号">#REF!</definedName>
  </definedNames>
  <calcPr calcId="191029"/>
</workbook>
</file>

<file path=xl/calcChain.xml><?xml version="1.0" encoding="utf-8"?>
<calcChain xmlns="http://schemas.openxmlformats.org/spreadsheetml/2006/main">
  <c r="AL61" i="13" l="1"/>
  <c r="AK53" i="13"/>
  <c r="AK52" i="13"/>
  <c r="AK51" i="13"/>
  <c r="AI45" i="13"/>
  <c r="AJ45" i="13" s="1"/>
  <c r="AI44" i="13"/>
  <c r="AJ44" i="13" s="1"/>
  <c r="AI43" i="13"/>
  <c r="AJ43" i="13" s="1"/>
  <c r="AI42" i="13"/>
  <c r="AJ42" i="13" s="1"/>
  <c r="AI41" i="13"/>
  <c r="AJ41" i="13" s="1"/>
  <c r="AI40" i="13"/>
  <c r="AJ40" i="13" s="1"/>
  <c r="AI39" i="13"/>
  <c r="AJ39" i="13" s="1"/>
  <c r="AI38" i="13"/>
  <c r="AJ38" i="13" s="1"/>
  <c r="AI37" i="13"/>
  <c r="AJ37" i="13" s="1"/>
  <c r="AI36" i="13"/>
  <c r="AJ36" i="13" s="1"/>
  <c r="AI35" i="13"/>
  <c r="AJ35" i="13" s="1"/>
  <c r="AI34" i="13"/>
  <c r="AJ34" i="13" s="1"/>
  <c r="AI33" i="13"/>
  <c r="AJ33" i="13" s="1"/>
  <c r="AI32" i="13"/>
  <c r="AJ32" i="13" s="1"/>
  <c r="AF38" i="13"/>
  <c r="AI31" i="13"/>
  <c r="AJ31" i="13" s="1"/>
  <c r="AP31" i="13" s="1"/>
  <c r="AF37" i="13"/>
  <c r="AI30" i="13"/>
  <c r="AJ30" i="13" s="1"/>
  <c r="AP30" i="13" s="1"/>
  <c r="AF36" i="13"/>
  <c r="AP46" i="13" l="1"/>
  <c r="C41" i="13" s="1"/>
  <c r="AK60" i="13" s="1"/>
  <c r="R41" i="13" s="1"/>
  <c r="K41" i="13"/>
  <c r="Y41"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芥川正昭</author>
  </authors>
  <commentList>
    <comment ref="AB13" authorId="0" shapeId="0" xr:uid="{A8D77640-ED0F-430D-A529-221DB52ADDC6}">
      <text>
        <r>
          <rPr>
            <sz val="9"/>
            <color indexed="10"/>
            <rFont val="Yu Gothic UI"/>
            <family val="3"/>
            <charset val="128"/>
          </rPr>
          <t>オレンジのセル内は必ずご入力ください。</t>
        </r>
      </text>
    </comment>
    <comment ref="E35" authorId="0" shapeId="0" xr:uid="{7F8B9B29-286C-41E1-93DD-C9DF3628178B}">
      <text>
        <r>
          <rPr>
            <b/>
            <sz val="9"/>
            <color indexed="10"/>
            <rFont val="Yu Gothic UI"/>
            <family val="3"/>
            <charset val="128"/>
          </rPr>
          <t>①いずれか商品を選択してください。</t>
        </r>
      </text>
    </comment>
    <comment ref="AC35" authorId="0" shapeId="0" xr:uid="{69F86749-C8DA-4E87-94B7-DB2256C5F0D9}">
      <text>
        <r>
          <rPr>
            <sz val="9"/>
            <color indexed="10"/>
            <rFont val="Yu Gothic UI"/>
            <family val="3"/>
            <charset val="128"/>
          </rPr>
          <t>②オレンジのセル内に数量を入力してください。</t>
        </r>
      </text>
    </comment>
  </commentList>
</comments>
</file>

<file path=xl/sharedStrings.xml><?xml version="1.0" encoding="utf-8"?>
<sst xmlns="http://schemas.openxmlformats.org/spreadsheetml/2006/main" count="132" uniqueCount="112">
  <si>
    <t>北海道</t>
  </si>
  <si>
    <t>〒</t>
  </si>
  <si>
    <t>青森県</t>
  </si>
  <si>
    <t>岩手県</t>
  </si>
  <si>
    <t>宮城県</t>
  </si>
  <si>
    <t>■</t>
  </si>
  <si>
    <t>ご注文日</t>
  </si>
  <si>
    <t>年</t>
  </si>
  <si>
    <t>月</t>
  </si>
  <si>
    <t>日</t>
  </si>
  <si>
    <t>秋田県</t>
  </si>
  <si>
    <t>山形県</t>
  </si>
  <si>
    <t>福島県</t>
  </si>
  <si>
    <t>ご注文者様</t>
  </si>
  <si>
    <t>茨城県</t>
  </si>
  <si>
    <t>栃木県</t>
  </si>
  <si>
    <t>会社名</t>
  </si>
  <si>
    <t>様</t>
  </si>
  <si>
    <t>ご担当者</t>
  </si>
  <si>
    <t>群馬県</t>
  </si>
  <si>
    <t>埼玉県</t>
  </si>
  <si>
    <t>ご住所</t>
  </si>
  <si>
    <t>ＴＥＬ：</t>
  </si>
  <si>
    <t>千葉県</t>
  </si>
  <si>
    <t>東京都</t>
  </si>
  <si>
    <t>　</t>
  </si>
  <si>
    <t>ＦＡＸ：</t>
  </si>
  <si>
    <t>神奈川県</t>
  </si>
  <si>
    <t>新潟県</t>
  </si>
  <si>
    <t>富山県</t>
  </si>
  <si>
    <r>
      <rPr>
        <b/>
        <sz val="11"/>
        <rFont val="Yu Gothic UI"/>
        <family val="3"/>
        <charset val="128"/>
      </rPr>
      <t>お届け先　</t>
    </r>
    <r>
      <rPr>
        <b/>
        <sz val="8"/>
        <rFont val="Yu Gothic UI"/>
        <family val="3"/>
        <charset val="128"/>
      </rPr>
      <t>(お届け先がご注文者様と異なる場合は、ご入力ください)</t>
    </r>
  </si>
  <si>
    <t>石川県</t>
  </si>
  <si>
    <t>福井県</t>
  </si>
  <si>
    <t>宛名</t>
  </si>
  <si>
    <t>山梨県</t>
  </si>
  <si>
    <t>長野県</t>
  </si>
  <si>
    <t>岐阜県</t>
  </si>
  <si>
    <t>静岡県</t>
  </si>
  <si>
    <t>愛知県</t>
  </si>
  <si>
    <t>三重県</t>
  </si>
  <si>
    <t>滋賀県</t>
  </si>
  <si>
    <t>京都府</t>
  </si>
  <si>
    <t>大阪府</t>
  </si>
  <si>
    <t>兵庫県</t>
  </si>
  <si>
    <t>奈良県</t>
  </si>
  <si>
    <t>和歌山県</t>
  </si>
  <si>
    <t>鳥取県</t>
  </si>
  <si>
    <t>選択</t>
  </si>
  <si>
    <t>標準価格</t>
  </si>
  <si>
    <t>数量</t>
  </si>
  <si>
    <t>島根県</t>
  </si>
  <si>
    <t>セット</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</si>
  <si>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</si>
  <si>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</si>
  <si>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</si>
  <si>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</si>
  <si>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</si>
  <si>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</si>
  <si>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</si>
  <si>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</si>
  <si>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</si>
  <si>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</si>
  <si>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</si>
  <si>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</si>
  <si>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</si>
  <si>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</si>
  <si>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</si>
  <si>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［商品代金合計金額］</t>
  </si>
  <si>
    <t>［送料］</t>
  </si>
  <si>
    <t>［代引手数料］</t>
  </si>
  <si>
    <t>［お支払い合計金額］</t>
  </si>
  <si>
    <t>円</t>
  </si>
  <si>
    <t>＋</t>
  </si>
  <si>
    <t>代金引換</t>
  </si>
  <si>
    <t>銀行振込 →</t>
  </si>
  <si>
    <t>京都信用金庫</t>
  </si>
  <si>
    <t>西陣支店　普通　0813661　日本アクア販売株式会社</t>
  </si>
  <si>
    <t>三菱UFJ銀行</t>
  </si>
  <si>
    <t>京都支店　普通　6542863　日本アクア販売株式会社</t>
  </si>
  <si>
    <t>お振込名義</t>
  </si>
  <si>
    <t>配達希望日時</t>
  </si>
  <si>
    <t>AM</t>
  </si>
  <si>
    <t>PM</t>
  </si>
  <si>
    <t>※銀行振込をご選択いただいた方で、ご注文者様と異なる名義で</t>
  </si>
  <si>
    <t>　振込される場合のみご入力ください。</t>
  </si>
  <si>
    <t>　ご入力ください。</t>
  </si>
  <si>
    <t>※配達希望日時に入力のない場合は、指定なしにて発送します。</t>
  </si>
  <si>
    <t>ご注文の前にご確認ください。</t>
  </si>
  <si>
    <t>発送について</t>
  </si>
  <si>
    <t>送料、代引手数料、振込手数料はお客様負担となります。(全て税込)</t>
  </si>
  <si>
    <t>代引手数料：～3万円 330円、～10万円 550円、～20万円 1,100円、～30万円 2,200円</t>
  </si>
  <si>
    <t>配達希望日について：配送希望日時指定はお約束するものではないことを予めご了承ください。</t>
  </si>
  <si>
    <t>10:00～17:00(土･日･祝･年末年始･夏季除く)</t>
  </si>
  <si>
    <t>〒616-8303　京都市右京区嵯峨広沢南下馬野町3-13　TEL：075-873-7711</t>
  </si>
  <si>
    <t>　日本アクア販売株式会社</t>
    <phoneticPr fontId="34"/>
  </si>
  <si>
    <t>お支払い方法</t>
    <phoneticPr fontId="34"/>
  </si>
  <si>
    <t>ご注文商品（価格は税込）</t>
    <phoneticPr fontId="34"/>
  </si>
  <si>
    <t>単品</t>
    <rPh sb="0" eb="2">
      <t>タンピン</t>
    </rPh>
    <phoneticPr fontId="34"/>
  </si>
  <si>
    <t>商品名</t>
    <rPh sb="0" eb="2">
      <t>ショウヒン</t>
    </rPh>
    <rPh sb="2" eb="3">
      <t>ナ</t>
    </rPh>
    <phoneticPr fontId="34"/>
  </si>
  <si>
    <t>　Revo Aqua＋よう化カリウムでんぷん紙</t>
    <phoneticPr fontId="34"/>
  </si>
  <si>
    <t>　Revo Aqua</t>
    <phoneticPr fontId="34"/>
  </si>
  <si>
    <t>代金引換・・・ご注文後、5営業日以内の発送となります。</t>
    <phoneticPr fontId="34"/>
  </si>
  <si>
    <t>銀行振込・・・ご入金確認後、5営業日以内の発送となります。</t>
    <phoneticPr fontId="34"/>
  </si>
  <si>
    <t>商品の取り扱い及び
キャンセルについて</t>
    <phoneticPr fontId="34"/>
  </si>
  <si>
    <t>ご注文後のキャンセルは出来かねますのでご了承ください。ご注文を送信いただくにあたって上記に同意いただいたものとみなします。</t>
    <phoneticPr fontId="34"/>
  </si>
  <si>
    <t>※銀行振込をご選択の場合はご入金確認後、日・祝を除く5営業日以降を</t>
    <phoneticPr fontId="34"/>
  </si>
  <si>
    <t>Revo Aqua［レボアクア］キャンペーン注文書</t>
    <rPh sb="22" eb="25">
      <t>チュウモンショ</t>
    </rPh>
    <phoneticPr fontId="34"/>
  </si>
  <si>
    <t>FAX：075-873-7712</t>
    <phoneticPr fontId="34"/>
  </si>
  <si>
    <r>
      <rPr>
        <b/>
        <sz val="24"/>
        <rFont val="Yu Gothic UI"/>
        <family val="3"/>
        <charset val="128"/>
      </rPr>
      <t>今だけ！プラス５セットプレゼントキャンペーン実施中！</t>
    </r>
    <r>
      <rPr>
        <b/>
        <sz val="14"/>
        <rFont val="Yu Gothic UI"/>
        <family val="3"/>
        <charset val="128"/>
      </rPr>
      <t xml:space="preserve">
期間：２０２１年４月１日～２０２１年４月３０日</t>
    </r>
    <phoneticPr fontId="34"/>
  </si>
  <si>
    <t>送料：宅配便1個口1,100円（北海道･沖縄は1,760円）</t>
    <phoneticPr fontId="34"/>
  </si>
  <si>
    <t>各商品に同封されている取扱説明書等をよく読み、用法・用量を守ってご使用ください。医薬品・医薬部外品ではありません。医療の分野では雑品扱いとなりま</t>
    <phoneticPr fontId="34"/>
  </si>
  <si>
    <t>すので、除菌表示となります。</t>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</si>
</sst>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7" formatCode="#,##0_ "/>
  </numFmts>
  <fonts count="45" x14ac:knownFonts="1">
    <font>
      <sz val="11"/>
      <name val="ＭＳ Ｐゴシック"/>
      <charset val="128"/>
    </font>
    <font>
      <sz val="11"/>
      <name val="Yu Gothic UI"/>
      <family val="3"/>
      <charset val="128"/>
    </font>
    <font>
      <sz val="8"/>
      <name val="Yu Gothic UI"/>
      <family val="3"/>
      <charset val="128"/>
    </font>
    <font>
      <sz val="9"/>
      <name val="Yu Gothic UI"/>
      <family val="3"/>
      <charset val="128"/>
    </font>
    <font>
      <b/>
      <sz val="24"/>
      <name val="Yu Gothic UI"/>
      <family val="3"/>
      <charset val="128"/>
    </font>
    <font>
      <sz val="10"/>
      <name val="Yu Gothic UI"/>
      <family val="3"/>
      <charset val="128"/>
    </font>
    <font>
      <b/>
      <sz val="11"/>
      <name val="Yu Gothic UI"/>
      <family val="3"/>
      <charset val="128"/>
    </font>
    <font>
      <sz val="11"/>
      <color theme="1"/>
      <name val="Yu Gothic UI"/>
      <family val="3"/>
      <charset val="128"/>
    </font>
    <font>
      <b/>
      <sz val="11"/>
      <color rgb="FFFF0000"/>
      <name val="Yu Gothic UI"/>
      <family val="3"/>
      <charset val="128"/>
    </font>
    <font>
      <sz val="14"/>
      <name val="Yu Gothic UI"/>
      <family val="3"/>
      <charset val="128"/>
    </font>
    <font>
      <sz val="12"/>
      <name val="Yu Gothic UI"/>
      <family val="3"/>
      <charset val="128"/>
    </font>
    <font>
      <sz val="7"/>
      <name val="Yu Gothic UI"/>
      <family val="3"/>
      <charset val="128"/>
    </font>
    <font>
      <b/>
      <sz val="8"/>
      <name val="Yu Gothic UI"/>
      <family val="3"/>
      <charset val="128"/>
    </font>
    <font>
      <b/>
      <sz val="9"/>
      <name val="Yu Gothic UI"/>
      <family val="3"/>
      <charset val="128"/>
    </font>
    <font>
      <sz val="12"/>
      <name val="ＭＳ Ｐ明朝"/>
      <family val="1"/>
      <charset val="128"/>
    </font>
    <font>
      <sz val="8"/>
      <name val="ＭＳ Ｐ明朝"/>
      <family val="1"/>
      <charset val="128"/>
    </font>
    <font>
      <sz val="8"/>
      <color rgb="FFFF0000"/>
      <name val="Yu Gothic UI"/>
      <family val="3"/>
      <charset val="128"/>
    </font>
    <font>
      <sz val="9"/>
      <color theme="4"/>
      <name val="Yu Gothic UI"/>
      <family val="3"/>
      <charset val="128"/>
    </font>
    <font>
      <sz val="10"/>
      <color theme="4"/>
      <name val="Yu Gothic UI"/>
      <family val="3"/>
      <charset val="128"/>
    </font>
    <font>
      <sz val="7.5"/>
      <color theme="4"/>
      <name val="Yu Gothic UI"/>
      <family val="3"/>
      <charset val="128"/>
    </font>
    <font>
      <sz val="6"/>
      <name val="Yu Gothic UI"/>
      <family val="3"/>
      <charset val="128"/>
    </font>
    <font>
      <sz val="15"/>
      <name val="Yu Gothic UI"/>
      <family val="3"/>
      <charset val="128"/>
    </font>
    <font>
      <sz val="16"/>
      <name val="Yu Gothic UI"/>
      <family val="3"/>
      <charset val="128"/>
    </font>
    <font>
      <b/>
      <sz val="12"/>
      <name val="Yu Gothic UI"/>
      <family val="3"/>
      <charset val="128"/>
    </font>
    <font>
      <u/>
      <sz val="11"/>
      <name val="Yu Gothic UI"/>
      <family val="3"/>
      <charset val="128"/>
    </font>
    <font>
      <u/>
      <sz val="8"/>
      <name val="Yu Gothic UI"/>
      <family val="3"/>
      <charset val="128"/>
    </font>
    <font>
      <u/>
      <sz val="9"/>
      <name val="Yu Gothic UI"/>
      <family val="3"/>
      <charset val="128"/>
    </font>
    <font>
      <sz val="13"/>
      <name val="Yu Gothic UI"/>
      <family val="3"/>
      <charset val="128"/>
    </font>
    <font>
      <sz val="8"/>
      <color theme="1"/>
      <name val="Yu Gothic UI"/>
      <family val="3"/>
      <charset val="128"/>
    </font>
    <font>
      <sz val="9"/>
      <color theme="1"/>
      <name val="Yu Gothic UI"/>
      <family val="3"/>
      <charset val="128"/>
    </font>
    <font>
      <sz val="11"/>
      <color theme="1"/>
      <name val="游ゴシック"/>
      <family val="3"/>
      <charset val="128"/>
      <scheme val="minor"/>
    </font>
    <font>
      <sz val="11"/>
      <name val="ＭＳ Ｐゴシック"/>
      <family val="3"/>
      <charset val="128"/>
    </font>
    <font>
      <sz val="9"/>
      <color rgb="FF000000"/>
      <name val="MS UI Gothic"/>
      <family val="3"/>
      <charset val="128"/>
    </font>
    <font>
      <sz val="11"/>
      <name val="Yu Gothic UI"/>
      <family val="3"/>
      <charset val="128"/>
    </font>
    <font>
      <sz val="6"/>
      <name val="ＭＳ Ｐゴシック"/>
      <family val="3"/>
      <charset val="128"/>
    </font>
    <font>
      <sz val="8"/>
      <name val="Yu Gothic UI"/>
      <family val="3"/>
      <charset val="128"/>
    </font>
    <font>
      <sz val="9"/>
      <color indexed="10"/>
      <name val="Yu Gothic UI"/>
      <family val="3"/>
      <charset val="128"/>
    </font>
    <font>
      <b/>
      <sz val="8"/>
      <name val="Yu Gothic UI"/>
      <family val="3"/>
      <charset val="128"/>
    </font>
    <font>
      <u/>
      <sz val="8"/>
      <name val="Yu Gothic UI"/>
      <family val="3"/>
      <charset val="128"/>
    </font>
    <font>
      <b/>
      <sz val="10"/>
      <color rgb="FFFF0000"/>
      <name val="Yu Gothic UI"/>
      <family val="3"/>
      <charset val="128"/>
    </font>
    <font>
      <sz val="9"/>
      <color rgb="FF000000"/>
      <name val="Meiryo UI"/>
      <family val="3"/>
      <charset val="128"/>
    </font>
    <font>
      <b/>
      <sz val="9"/>
      <color indexed="10"/>
      <name val="Yu Gothic UI"/>
      <family val="3"/>
      <charset val="128"/>
    </font>
    <font>
      <b/>
      <sz val="20"/>
      <name val="Yu Gothic UI"/>
      <family val="3"/>
      <charset val="128"/>
    </font>
    <font>
      <b/>
      <sz val="19"/>
      <name val="Yu Gothic UI"/>
      <family val="3"/>
      <charset val="128"/>
    </font>
    <font>
      <b/>
      <sz val="14"/>
      <name val="Yu Gothic UI"/>
      <family val="3"/>
      <charset val="128"/>
    </font>
  </fonts>
  <fills count="2">
    <fill>
      <patternFill patternType="none"/>
    </fill>
    <fill>
      <patternFill patternType="gray125"/>
    </fill>
  </fills>
  <borders count="26">
    <border>
      <left/>
      <right/>
      <top/>
      <bottom/>
      <diagonal/>
    </border>
    <border>
      <left/>
      <right/>
      <top/>
      <bottom style="thick">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ck">
        <color auto="1"/>
      </left>
      <right style="thin">
        <color auto="1"/>
      </right>
      <top style="thick">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n">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top style="thick">
        <color auto="1"/>
      </top>
      <bottom style="thick">
        <color auto="1"/>
      </bottom>
      <diagonal/>
    </border>
    <border>
      <left/>
      <right/>
      <top style="thick">
        <color auto="1"/>
      </top>
      <bottom/>
      <diagonal/>
    </border>
  </borders>
  <cellStyleXfs count="3">
    <xf numFmtId="0" fontId="0" fillId="0" borderId="0"/>
    <xf numFmtId="40" fontId="30" fillId="0" borderId="0" applyFont="0" applyFill="0" applyBorder="0" applyAlignment="0" applyProtection="0">
      <alignment vertical="center"/>
    </xf>
    <xf numFmtId="0" fontId="31" fillId="0" borderId="0"/>
  </cellStyleXfs>
  <cellXfs count="192">
    <xf numFmtId="0" fontId="0" fillId="0" borderId="0" xfId="0"/>
    <xf numFmtId="0" fontId="2"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38" fontId="15" fillId="0" borderId="0" xfId="1" applyNumberFormat="1" applyFont="1" applyFill="1" applyBorder="1" applyAlignment="1" applyProtection="1">
      <alignment horizontal="left" vertical="center"/>
      <protection locked="0"/>
    </xf>
    <xf numFmtId="0" fontId="2" fillId="0" borderId="0" xfId="0" applyFont="1" applyBorder="1" applyAlignment="1" applyProtection="1">
      <alignment horizontal="left" vertical="center"/>
      <protection locked="0" hidden="1"/>
    </xf>
    <xf numFmtId="0" fontId="2" fillId="0" borderId="0" xfId="0" applyFont="1" applyBorder="1" applyAlignment="1" applyProtection="1">
      <alignment vertical="center"/>
      <protection locked="0" hidden="1"/>
    </xf>
    <xf numFmtId="0" fontId="1" fillId="0" borderId="0" xfId="0" applyFont="1" applyBorder="1" applyAlignment="1" applyProtection="1">
      <alignment vertical="center"/>
      <protection locked="0" hidden="1"/>
    </xf>
    <xf numFmtId="0" fontId="3" fillId="0" borderId="0" xfId="0" applyFont="1" applyBorder="1" applyAlignment="1" applyProtection="1">
      <alignment vertical="center"/>
      <protection locked="0" hidden="1"/>
    </xf>
    <xf numFmtId="0" fontId="5" fillId="0" borderId="0" xfId="0" applyFont="1" applyBorder="1" applyAlignment="1" applyProtection="1">
      <alignment vertical="center"/>
      <protection hidden="1"/>
    </xf>
    <xf numFmtId="0" fontId="5" fillId="0" borderId="0" xfId="0" applyFont="1" applyAlignment="1" applyProtection="1">
      <alignment vertical="center"/>
      <protection hidden="1"/>
    </xf>
    <xf numFmtId="0" fontId="7" fillId="0" borderId="0" xfId="0" applyFont="1" applyAlignment="1" applyProtection="1">
      <alignment vertical="center"/>
      <protection hidden="1"/>
    </xf>
    <xf numFmtId="0" fontId="7" fillId="0" borderId="0" xfId="0" applyFont="1" applyBorder="1" applyAlignment="1" applyProtection="1">
      <alignment vertical="center"/>
      <protection hidden="1"/>
    </xf>
    <xf numFmtId="0" fontId="3" fillId="0" borderId="0" xfId="0" applyFont="1" applyAlignment="1" applyProtection="1">
      <alignment vertical="center"/>
      <protection hidden="1"/>
    </xf>
    <xf numFmtId="0" fontId="1" fillId="0" borderId="0" xfId="0" applyFont="1" applyFill="1" applyAlignment="1" applyProtection="1">
      <alignment vertical="center"/>
      <protection hidden="1"/>
    </xf>
    <xf numFmtId="0" fontId="10" fillId="0" borderId="0" xfId="0" applyFont="1" applyAlignment="1" applyProtection="1">
      <alignment horizontal="left" vertical="center"/>
      <protection hidden="1"/>
    </xf>
    <xf numFmtId="0" fontId="1" fillId="0" borderId="0" xfId="0" applyFont="1" applyAlignment="1" applyProtection="1">
      <alignment vertical="center"/>
      <protection hidden="1"/>
    </xf>
    <xf numFmtId="0" fontId="2" fillId="0" borderId="0" xfId="0" applyFont="1" applyAlignment="1" applyProtection="1">
      <alignment vertical="center"/>
      <protection hidden="1"/>
    </xf>
    <xf numFmtId="0" fontId="1" fillId="0" borderId="0" xfId="0" applyFont="1" applyAlignment="1" applyProtection="1">
      <alignment vertical="top"/>
      <protection hidden="1"/>
    </xf>
    <xf numFmtId="0" fontId="10" fillId="0" borderId="0" xfId="0" applyFont="1" applyAlignment="1" applyProtection="1">
      <alignment horizontal="left"/>
      <protection hidden="1"/>
    </xf>
    <xf numFmtId="176" fontId="9" fillId="0" borderId="7" xfId="0" applyNumberFormat="1" applyFont="1" applyBorder="1" applyAlignment="1" applyProtection="1">
      <alignment vertical="center"/>
      <protection hidden="1"/>
    </xf>
    <xf numFmtId="3" fontId="9" fillId="0" borderId="7" xfId="0" applyNumberFormat="1" applyFont="1" applyBorder="1" applyAlignment="1" applyProtection="1">
      <alignment vertical="center"/>
      <protection hidden="1"/>
    </xf>
    <xf numFmtId="176" fontId="9" fillId="0" borderId="8" xfId="0" applyNumberFormat="1" applyFont="1" applyBorder="1" applyAlignment="1" applyProtection="1">
      <alignment vertical="center"/>
      <protection hidden="1"/>
    </xf>
    <xf numFmtId="3" fontId="9" fillId="0" borderId="8" xfId="0" applyNumberFormat="1" applyFont="1" applyBorder="1" applyAlignment="1" applyProtection="1">
      <alignment vertical="center"/>
      <protection hidden="1"/>
    </xf>
    <xf numFmtId="0" fontId="1" fillId="0" borderId="0" xfId="0" applyFont="1" applyAlignment="1" applyProtection="1">
      <alignment horizontal="left" vertical="top"/>
      <protection hidden="1"/>
    </xf>
    <xf numFmtId="0" fontId="3" fillId="0" borderId="0" xfId="0" applyFont="1" applyAlignment="1" applyProtection="1">
      <alignment horizontal="left" vertical="center" wrapText="1"/>
      <protection hidden="1"/>
    </xf>
    <xf numFmtId="0" fontId="6" fillId="0" borderId="0" xfId="0" applyFont="1" applyAlignment="1" applyProtection="1">
      <alignment vertical="center"/>
      <protection hidden="1"/>
    </xf>
    <xf numFmtId="0" fontId="1" fillId="0" borderId="0" xfId="0" applyFont="1" applyAlignment="1" applyProtection="1">
      <alignment horizontal="center"/>
      <protection hidden="1"/>
    </xf>
    <xf numFmtId="0" fontId="9" fillId="0" borderId="0" xfId="0" applyFont="1" applyAlignment="1" applyProtection="1">
      <alignment horizontal="right" indent="1"/>
      <protection hidden="1"/>
    </xf>
    <xf numFmtId="0" fontId="9" fillId="0" borderId="0" xfId="0" applyFont="1" applyAlignment="1" applyProtection="1">
      <alignment horizontal="right" vertical="center" indent="1"/>
      <protection hidden="1"/>
    </xf>
    <xf numFmtId="0" fontId="11" fillId="0" borderId="0" xfId="0" applyFont="1" applyAlignment="1" applyProtection="1">
      <alignment vertical="center" wrapText="1"/>
      <protection hidden="1"/>
    </xf>
    <xf numFmtId="0" fontId="1" fillId="0" borderId="0" xfId="0" applyFont="1" applyBorder="1" applyAlignment="1" applyProtection="1">
      <alignment vertical="center"/>
      <protection hidden="1"/>
    </xf>
    <xf numFmtId="3" fontId="2" fillId="0" borderId="0" xfId="0" applyNumberFormat="1" applyFont="1" applyBorder="1" applyAlignment="1" applyProtection="1">
      <alignment vertical="center"/>
      <protection locked="0" hidden="1"/>
    </xf>
    <xf numFmtId="0" fontId="12" fillId="0" borderId="0" xfId="0" applyFont="1" applyBorder="1" applyAlignment="1" applyProtection="1">
      <alignment horizontal="left" vertical="center"/>
      <protection locked="0" hidden="1"/>
    </xf>
    <xf numFmtId="0" fontId="6" fillId="0" borderId="0" xfId="0" applyFont="1" applyBorder="1" applyAlignment="1" applyProtection="1">
      <alignment vertical="center"/>
      <protection locked="0" hidden="1"/>
    </xf>
    <xf numFmtId="0" fontId="13" fillId="0" borderId="0" xfId="0" applyFont="1" applyBorder="1" applyAlignment="1" applyProtection="1">
      <alignment vertical="center"/>
      <protection locked="0" hidden="1"/>
    </xf>
    <xf numFmtId="0" fontId="1" fillId="0" borderId="0" xfId="0" applyFont="1" applyBorder="1" applyAlignment="1" applyProtection="1">
      <alignment horizontal="left" vertical="center"/>
      <protection hidden="1"/>
    </xf>
    <xf numFmtId="0" fontId="9" fillId="0" borderId="0" xfId="0" applyFont="1" applyBorder="1" applyAlignment="1" applyProtection="1">
      <alignment vertical="center"/>
      <protection hidden="1"/>
    </xf>
    <xf numFmtId="0" fontId="9" fillId="0" borderId="0" xfId="0" applyFont="1" applyBorder="1" applyAlignment="1" applyProtection="1">
      <alignment vertical="center"/>
      <protection locked="0" hidden="1"/>
    </xf>
    <xf numFmtId="0" fontId="9" fillId="0" borderId="0" xfId="0" applyFont="1" applyFill="1" applyBorder="1" applyAlignment="1" applyProtection="1">
      <alignment vertical="center"/>
      <protection hidden="1"/>
    </xf>
    <xf numFmtId="0" fontId="9" fillId="0" borderId="0" xfId="0" applyFont="1" applyFill="1" applyBorder="1" applyAlignment="1" applyProtection="1">
      <alignment vertical="center"/>
      <protection locked="0" hidden="1"/>
    </xf>
    <xf numFmtId="38" fontId="14" fillId="0" borderId="0" xfId="1" applyNumberFormat="1" applyFont="1" applyFill="1" applyBorder="1" applyAlignment="1" applyProtection="1">
      <alignment vertical="center"/>
      <protection hidden="1"/>
    </xf>
    <xf numFmtId="38" fontId="14" fillId="0" borderId="0" xfId="1" applyNumberFormat="1" applyFont="1" applyFill="1" applyBorder="1" applyAlignment="1" applyProtection="1">
      <alignment vertical="center"/>
      <protection locked="0" hidden="1"/>
    </xf>
    <xf numFmtId="0" fontId="2" fillId="0" borderId="0" xfId="0" applyFont="1" applyFill="1" applyBorder="1" applyAlignment="1" applyProtection="1">
      <alignment vertical="center"/>
      <protection locked="0" hidden="1"/>
    </xf>
    <xf numFmtId="38" fontId="15" fillId="0" borderId="0" xfId="1" applyNumberFormat="1" applyFont="1" applyFill="1" applyBorder="1" applyAlignment="1" applyProtection="1">
      <alignment vertical="center"/>
      <protection locked="0" hidden="1"/>
    </xf>
    <xf numFmtId="0" fontId="2" fillId="0" borderId="0" xfId="0" applyFont="1" applyAlignment="1" applyProtection="1">
      <alignment horizontal="left" vertical="center"/>
      <protection locked="0" hidden="1"/>
    </xf>
    <xf numFmtId="0" fontId="2" fillId="0" borderId="0" xfId="0" applyFont="1" applyAlignment="1" applyProtection="1">
      <alignment vertical="center"/>
      <protection locked="0" hidden="1"/>
    </xf>
    <xf numFmtId="0" fontId="1" fillId="0" borderId="0" xfId="0" applyFont="1" applyAlignment="1" applyProtection="1">
      <alignment vertical="center"/>
      <protection locked="0" hidden="1"/>
    </xf>
    <xf numFmtId="0" fontId="3" fillId="0" borderId="0" xfId="0" applyFont="1" applyAlignment="1" applyProtection="1">
      <alignment vertical="center"/>
      <protection locked="0" hidden="1"/>
    </xf>
    <xf numFmtId="0" fontId="6" fillId="0" borderId="0" xfId="0" applyFont="1" applyBorder="1" applyAlignment="1" applyProtection="1">
      <alignment vertical="center"/>
      <protection hidden="1"/>
    </xf>
    <xf numFmtId="0" fontId="12" fillId="0" borderId="0" xfId="0" applyFont="1" applyBorder="1" applyAlignment="1" applyProtection="1">
      <alignment vertical="center"/>
      <protection locked="0" hidden="1"/>
    </xf>
    <xf numFmtId="0" fontId="2" fillId="0" borderId="0" xfId="0" applyFont="1" applyBorder="1" applyAlignment="1" applyProtection="1">
      <alignment vertical="center"/>
      <protection hidden="1"/>
    </xf>
    <xf numFmtId="0" fontId="3" fillId="0" borderId="0" xfId="0" applyFont="1" applyBorder="1" applyAlignment="1" applyProtection="1">
      <alignment vertical="center" wrapText="1"/>
      <protection hidden="1"/>
    </xf>
    <xf numFmtId="0" fontId="5" fillId="0" borderId="0" xfId="0" applyFont="1" applyFill="1" applyBorder="1" applyAlignment="1" applyProtection="1">
      <alignment vertical="center"/>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9" fillId="0" borderId="0" xfId="0" applyFont="1" applyBorder="1" applyAlignment="1" applyProtection="1">
      <alignment horizontal="right" vertical="center"/>
      <protection hidden="1"/>
    </xf>
    <xf numFmtId="0" fontId="19" fillId="0" borderId="0" xfId="0" applyFont="1" applyBorder="1" applyAlignment="1" applyProtection="1">
      <alignment vertical="center"/>
      <protection hidden="1"/>
    </xf>
    <xf numFmtId="0" fontId="5" fillId="0" borderId="0" xfId="0" applyFont="1" applyBorder="1" applyAlignment="1" applyProtection="1">
      <alignment vertical="center" wrapText="1"/>
      <protection hidden="1"/>
    </xf>
    <xf numFmtId="0" fontId="6" fillId="0" borderId="0" xfId="0" applyFont="1" applyBorder="1" applyAlignment="1" applyProtection="1">
      <alignment horizontal="left" vertical="center"/>
      <protection hidden="1"/>
    </xf>
    <xf numFmtId="0" fontId="3" fillId="0" borderId="0" xfId="0" applyFont="1" applyBorder="1" applyAlignment="1" applyProtection="1">
      <alignment vertical="center"/>
      <protection hidden="1"/>
    </xf>
    <xf numFmtId="0" fontId="19" fillId="0" borderId="0" xfId="2" applyFont="1" applyBorder="1" applyAlignment="1" applyProtection="1">
      <alignment horizontal="right" vertical="center"/>
      <protection hidden="1"/>
    </xf>
    <xf numFmtId="0" fontId="19" fillId="0" borderId="0" xfId="2" applyFont="1" applyBorder="1" applyAlignment="1" applyProtection="1">
      <alignment horizontal="left" vertical="center"/>
      <protection hidden="1"/>
    </xf>
    <xf numFmtId="0" fontId="11" fillId="0" borderId="0" xfId="0" applyFont="1" applyBorder="1" applyAlignment="1" applyProtection="1">
      <alignment vertical="center"/>
      <protection hidden="1"/>
    </xf>
    <xf numFmtId="0" fontId="20" fillId="0" borderId="0" xfId="0" applyFont="1" applyBorder="1" applyAlignment="1" applyProtection="1">
      <alignment vertical="center"/>
      <protection hidden="1"/>
    </xf>
    <xf numFmtId="0" fontId="2" fillId="0" borderId="0" xfId="0" applyFont="1" applyFill="1" applyBorder="1" applyAlignment="1" applyProtection="1">
      <alignment vertical="center"/>
      <protection hidden="1"/>
    </xf>
    <xf numFmtId="0" fontId="21" fillId="0" borderId="0" xfId="0" applyFont="1" applyBorder="1" applyAlignment="1" applyProtection="1">
      <alignment vertical="center" wrapText="1"/>
      <protection hidden="1"/>
    </xf>
    <xf numFmtId="0" fontId="22" fillId="0" borderId="0" xfId="0" applyFont="1" applyBorder="1" applyAlignment="1" applyProtection="1">
      <alignment vertical="center" wrapText="1"/>
      <protection hidden="1"/>
    </xf>
    <xf numFmtId="0" fontId="22" fillId="0" borderId="0" xfId="0" applyFont="1" applyAlignment="1" applyProtection="1">
      <alignment vertical="center"/>
      <protection hidden="1"/>
    </xf>
    <xf numFmtId="0" fontId="23" fillId="0" borderId="0" xfId="0" applyFont="1" applyBorder="1" applyAlignment="1" applyProtection="1">
      <alignment vertical="center"/>
      <protection hidden="1"/>
    </xf>
    <xf numFmtId="0" fontId="24" fillId="0" borderId="0" xfId="0" applyFont="1" applyAlignment="1" applyProtection="1">
      <alignment vertical="center"/>
      <protection hidden="1"/>
    </xf>
    <xf numFmtId="0" fontId="25" fillId="0" borderId="0" xfId="0" applyFont="1" applyAlignment="1" applyProtection="1">
      <alignment horizontal="left" vertical="center"/>
      <protection locked="0" hidden="1"/>
    </xf>
    <xf numFmtId="0" fontId="25" fillId="0" borderId="0" xfId="0" applyFont="1" applyAlignment="1" applyProtection="1">
      <alignment vertical="center"/>
      <protection locked="0" hidden="1"/>
    </xf>
    <xf numFmtId="0" fontId="24" fillId="0" borderId="0" xfId="0" applyFont="1" applyAlignment="1" applyProtection="1">
      <alignment vertical="center"/>
      <protection locked="0" hidden="1"/>
    </xf>
    <xf numFmtId="0" fontId="26" fillId="0" borderId="0" xfId="0" applyFont="1" applyAlignment="1" applyProtection="1">
      <alignment vertical="center"/>
      <protection locked="0" hidden="1"/>
    </xf>
    <xf numFmtId="0" fontId="1" fillId="0" borderId="0" xfId="0" applyFont="1" applyBorder="1" applyAlignment="1" applyProtection="1">
      <protection hidden="1"/>
    </xf>
    <xf numFmtId="0" fontId="2" fillId="0" borderId="0" xfId="0" applyFont="1" applyBorder="1" applyAlignment="1" applyProtection="1">
      <alignment horizontal="left"/>
      <protection locked="0" hidden="1"/>
    </xf>
    <xf numFmtId="0" fontId="2" fillId="0" borderId="0" xfId="0" applyFont="1" applyBorder="1" applyAlignment="1" applyProtection="1">
      <protection locked="0" hidden="1"/>
    </xf>
    <xf numFmtId="0" fontId="1" fillId="0" borderId="0" xfId="0" applyFont="1" applyBorder="1" applyAlignment="1" applyProtection="1">
      <protection locked="0" hidden="1"/>
    </xf>
    <xf numFmtId="0" fontId="22" fillId="0" borderId="0" xfId="0" applyFont="1" applyBorder="1" applyAlignment="1" applyProtection="1">
      <alignment vertical="center"/>
      <protection locked="0" hidden="1"/>
    </xf>
    <xf numFmtId="0" fontId="3" fillId="0" borderId="0" xfId="0" applyFont="1" applyBorder="1" applyAlignment="1" applyProtection="1">
      <protection locked="0" hidden="1"/>
    </xf>
    <xf numFmtId="0" fontId="22" fillId="0" borderId="0" xfId="0" applyFont="1" applyBorder="1" applyAlignment="1" applyProtection="1">
      <alignment vertical="center"/>
      <protection hidden="1"/>
    </xf>
    <xf numFmtId="0" fontId="10" fillId="0" borderId="0" xfId="0" applyFont="1" applyBorder="1" applyAlignment="1" applyProtection="1">
      <alignment vertical="center"/>
      <protection hidden="1"/>
    </xf>
    <xf numFmtId="0" fontId="11" fillId="0" borderId="0" xfId="0" applyFont="1" applyBorder="1" applyAlignment="1" applyProtection="1">
      <protection hidden="1"/>
    </xf>
    <xf numFmtId="0" fontId="1" fillId="0" borderId="0" xfId="0" applyFont="1" applyAlignment="1" applyProtection="1">
      <alignment vertical="center" wrapText="1"/>
      <protection hidden="1"/>
    </xf>
    <xf numFmtId="0" fontId="27" fillId="0" borderId="0" xfId="0" applyFont="1" applyBorder="1" applyAlignment="1" applyProtection="1">
      <alignment vertical="center" wrapText="1"/>
      <protection hidden="1"/>
    </xf>
    <xf numFmtId="0" fontId="1" fillId="0" borderId="0" xfId="0" applyFont="1" applyBorder="1" applyAlignment="1" applyProtection="1">
      <alignment vertical="center" wrapText="1"/>
      <protection hidden="1"/>
    </xf>
    <xf numFmtId="0" fontId="3" fillId="0" borderId="0" xfId="0" applyFont="1" applyProtection="1">
      <protection hidden="1"/>
    </xf>
    <xf numFmtId="0" fontId="28" fillId="0" borderId="0" xfId="0" applyFont="1" applyBorder="1" applyAlignment="1" applyProtection="1">
      <alignment horizontal="left" vertical="center"/>
      <protection locked="0" hidden="1"/>
    </xf>
    <xf numFmtId="0" fontId="28" fillId="0" borderId="0" xfId="0" applyFont="1" applyBorder="1" applyAlignment="1" applyProtection="1">
      <alignment vertical="center"/>
      <protection locked="0" hidden="1"/>
    </xf>
    <xf numFmtId="0" fontId="7" fillId="0" borderId="0" xfId="0" applyFont="1" applyBorder="1" applyAlignment="1" applyProtection="1">
      <alignment vertical="center"/>
      <protection locked="0" hidden="1"/>
    </xf>
    <xf numFmtId="0" fontId="29" fillId="0" borderId="0" xfId="0" applyFont="1" applyBorder="1" applyAlignment="1" applyProtection="1">
      <alignment vertical="center"/>
      <protection locked="0" hidden="1"/>
    </xf>
    <xf numFmtId="0" fontId="8" fillId="0" borderId="0" xfId="0" applyFont="1" applyFill="1" applyAlignment="1" applyProtection="1">
      <alignment vertical="center"/>
      <protection hidden="1"/>
    </xf>
    <xf numFmtId="176" fontId="9" fillId="0" borderId="14" xfId="0" applyNumberFormat="1" applyFont="1" applyBorder="1" applyAlignment="1" applyProtection="1">
      <alignment vertical="center"/>
      <protection hidden="1"/>
    </xf>
    <xf numFmtId="176" fontId="9" fillId="0" borderId="17" xfId="0" applyNumberFormat="1" applyFont="1" applyBorder="1" applyAlignment="1" applyProtection="1">
      <alignment vertical="center"/>
      <protection hidden="1"/>
    </xf>
    <xf numFmtId="0" fontId="35" fillId="0" borderId="0" xfId="0" applyFont="1" applyBorder="1" applyAlignment="1" applyProtection="1">
      <alignment horizontal="center" vertical="center"/>
      <protection hidden="1"/>
    </xf>
    <xf numFmtId="0" fontId="35" fillId="0" borderId="0" xfId="0" applyFont="1" applyAlignment="1" applyProtection="1">
      <alignment horizontal="center" vertical="center"/>
      <protection hidden="1"/>
    </xf>
    <xf numFmtId="0" fontId="38" fillId="0" borderId="0" xfId="0" applyFont="1" applyAlignment="1" applyProtection="1">
      <alignment horizontal="center" vertical="center"/>
      <protection hidden="1"/>
    </xf>
    <xf numFmtId="0" fontId="35" fillId="0" borderId="0" xfId="0" applyFont="1" applyBorder="1" applyAlignment="1" applyProtection="1">
      <alignment horizontal="center"/>
      <protection hidden="1"/>
    </xf>
    <xf numFmtId="0" fontId="35" fillId="0" borderId="0" xfId="0" applyFont="1" applyBorder="1" applyAlignment="1" applyProtection="1">
      <alignment horizontal="center" vertical="center" wrapText="1"/>
      <protection hidden="1"/>
    </xf>
    <xf numFmtId="0" fontId="35" fillId="0" borderId="0" xfId="0" applyFont="1" applyBorder="1" applyAlignment="1" applyProtection="1">
      <alignment horizontal="center" vertical="center"/>
      <protection locked="0" hidden="1"/>
    </xf>
    <xf numFmtId="0" fontId="16" fillId="0" borderId="0" xfId="0" applyFont="1" applyBorder="1" applyAlignment="1" applyProtection="1">
      <alignment vertical="center"/>
      <protection locked="0" hidden="1"/>
    </xf>
    <xf numFmtId="0" fontId="35" fillId="0" borderId="0" xfId="0" applyFont="1" applyAlignment="1" applyProtection="1">
      <alignment horizontal="center" vertical="center"/>
      <protection locked="0" hidden="1"/>
    </xf>
    <xf numFmtId="0" fontId="23" fillId="0" borderId="0" xfId="0" applyFont="1" applyBorder="1" applyAlignment="1" applyProtection="1">
      <alignment vertical="center"/>
      <protection locked="0" hidden="1"/>
    </xf>
    <xf numFmtId="0" fontId="37" fillId="0" borderId="0" xfId="0" applyFont="1" applyBorder="1" applyAlignment="1" applyProtection="1">
      <alignment horizontal="center" vertical="center"/>
      <protection locked="0" hidden="1"/>
    </xf>
    <xf numFmtId="0" fontId="6" fillId="0" borderId="0" xfId="0" applyFont="1" applyFill="1" applyAlignment="1" applyProtection="1">
      <alignment vertical="center"/>
      <protection hidden="1"/>
    </xf>
    <xf numFmtId="49" fontId="6" fillId="0" borderId="0" xfId="0" applyNumberFormat="1" applyFont="1" applyFill="1" applyAlignment="1" applyProtection="1">
      <alignment vertical="center"/>
      <protection hidden="1"/>
    </xf>
    <xf numFmtId="0" fontId="1" fillId="0" borderId="0" xfId="0" applyFont="1" applyBorder="1" applyAlignment="1" applyProtection="1">
      <alignment vertical="center" textRotation="255"/>
      <protection hidden="1"/>
    </xf>
    <xf numFmtId="176" fontId="1" fillId="0" borderId="0" xfId="0" applyNumberFormat="1" applyFont="1" applyBorder="1" applyAlignment="1" applyProtection="1">
      <alignment vertical="center"/>
      <protection hidden="1"/>
    </xf>
    <xf numFmtId="0" fontId="1" fillId="0" borderId="0" xfId="0" applyFont="1" applyBorder="1" applyAlignment="1" applyProtection="1">
      <alignment horizontal="center" vertical="center"/>
      <protection locked="0" hidden="1"/>
    </xf>
    <xf numFmtId="0" fontId="6" fillId="0" borderId="0" xfId="0" applyFont="1" applyBorder="1" applyAlignment="1" applyProtection="1">
      <alignment horizontal="center" vertical="center"/>
      <protection locked="0" hidden="1"/>
    </xf>
    <xf numFmtId="0" fontId="2" fillId="0" borderId="0" xfId="0" applyFont="1" applyBorder="1" applyAlignment="1" applyProtection="1">
      <alignment horizontal="left" vertical="center" indent="1"/>
      <protection hidden="1"/>
    </xf>
    <xf numFmtId="0" fontId="2" fillId="0" borderId="0" xfId="0" applyFont="1" applyBorder="1" applyAlignment="1" applyProtection="1">
      <alignment vertical="center" wrapText="1"/>
      <protection hidden="1"/>
    </xf>
    <xf numFmtId="0" fontId="12" fillId="0" borderId="0" xfId="0" applyFont="1" applyBorder="1" applyAlignment="1" applyProtection="1">
      <alignment vertical="center"/>
      <protection hidden="1"/>
    </xf>
    <xf numFmtId="0" fontId="2" fillId="0" borderId="0" xfId="0" applyFont="1" applyBorder="1" applyAlignment="1" applyProtection="1">
      <alignment horizontal="left" vertical="center" wrapText="1"/>
      <protection hidden="1"/>
    </xf>
    <xf numFmtId="0" fontId="2" fillId="0" borderId="0" xfId="2" applyFont="1" applyBorder="1" applyAlignment="1" applyProtection="1">
      <alignment horizontal="left" vertical="center"/>
      <protection hidden="1"/>
    </xf>
    <xf numFmtId="0" fontId="12" fillId="0" borderId="0" xfId="0" applyFont="1" applyAlignment="1" applyProtection="1">
      <alignment vertical="center"/>
      <protection hidden="1"/>
    </xf>
    <xf numFmtId="0" fontId="2" fillId="0" borderId="0" xfId="0" applyFont="1" applyAlignment="1" applyProtection="1">
      <alignment vertical="center" wrapText="1"/>
      <protection hidden="1"/>
    </xf>
    <xf numFmtId="0" fontId="28" fillId="0" borderId="0" xfId="0" applyFont="1" applyFill="1" applyBorder="1" applyAlignment="1" applyProtection="1">
      <alignment vertical="center"/>
      <protection hidden="1"/>
    </xf>
    <xf numFmtId="0" fontId="6" fillId="0" borderId="0" xfId="0" applyFont="1" applyFill="1" applyBorder="1" applyAlignment="1" applyProtection="1">
      <alignment vertical="center"/>
      <protection hidden="1"/>
    </xf>
    <xf numFmtId="0" fontId="1" fillId="0" borderId="0" xfId="0" applyFont="1" applyAlignment="1" applyProtection="1">
      <alignment horizontal="left" vertical="center"/>
      <protection hidden="1"/>
    </xf>
    <xf numFmtId="0" fontId="1" fillId="0" borderId="0" xfId="0" applyFont="1" applyAlignment="1" applyProtection="1">
      <alignment horizontal="center" vertical="center"/>
      <protection hidden="1"/>
    </xf>
    <xf numFmtId="0" fontId="6" fillId="0" borderId="0" xfId="0" applyFont="1" applyAlignment="1" applyProtection="1">
      <alignment horizontal="center" vertical="center"/>
      <protection hidden="1"/>
    </xf>
    <xf numFmtId="0" fontId="10" fillId="0" borderId="0" xfId="0" applyFont="1" applyAlignment="1" applyProtection="1">
      <alignment horizontal="center" vertical="center"/>
      <protection hidden="1"/>
    </xf>
    <xf numFmtId="0" fontId="6"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33" fillId="0" borderId="0" xfId="0" applyFont="1" applyFill="1" applyBorder="1" applyAlignment="1" applyProtection="1">
      <alignment horizontal="left" vertical="center"/>
      <protection hidden="1"/>
    </xf>
    <xf numFmtId="176" fontId="5" fillId="0" borderId="9" xfId="0" applyNumberFormat="1" applyFont="1" applyFill="1" applyBorder="1" applyAlignment="1" applyProtection="1">
      <alignment horizontal="center" vertical="center"/>
      <protection hidden="1"/>
    </xf>
    <xf numFmtId="176" fontId="5" fillId="0" borderId="3" xfId="0" applyNumberFormat="1" applyFont="1" applyFill="1" applyBorder="1" applyAlignment="1" applyProtection="1">
      <alignment horizontal="center" vertical="center"/>
      <protection hidden="1"/>
    </xf>
    <xf numFmtId="0" fontId="5" fillId="0" borderId="5" xfId="0" applyFont="1" applyFill="1" applyBorder="1" applyAlignment="1" applyProtection="1">
      <alignment horizontal="center" vertical="center"/>
      <protection hidden="1"/>
    </xf>
    <xf numFmtId="0" fontId="5" fillId="0" borderId="10" xfId="0" applyFont="1" applyFill="1" applyBorder="1" applyAlignment="1" applyProtection="1">
      <alignment horizontal="center" vertical="center"/>
      <protection hidden="1"/>
    </xf>
    <xf numFmtId="0" fontId="5" fillId="0" borderId="11" xfId="0" applyFont="1" applyFill="1" applyBorder="1" applyAlignment="1" applyProtection="1">
      <alignment horizontal="center" vertical="center"/>
      <protection hidden="1"/>
    </xf>
    <xf numFmtId="0" fontId="1" fillId="0" borderId="0" xfId="0" applyFont="1" applyAlignment="1" applyProtection="1">
      <alignment horizontal="center" vertical="center"/>
      <protection locked="0" hidden="1"/>
    </xf>
    <xf numFmtId="0" fontId="1" fillId="0" borderId="2" xfId="0" applyFont="1" applyBorder="1" applyAlignment="1" applyProtection="1">
      <alignment horizontal="center" vertical="center"/>
      <protection locked="0" hidden="1"/>
    </xf>
    <xf numFmtId="0" fontId="6" fillId="0" borderId="0" xfId="0" applyFont="1" applyAlignment="1" applyProtection="1">
      <alignment horizontal="left" vertical="center"/>
      <protection hidden="1"/>
    </xf>
    <xf numFmtId="0" fontId="39" fillId="0" borderId="0" xfId="0" applyFont="1" applyAlignment="1" applyProtection="1">
      <alignment horizontal="center" vertical="center" shrinkToFit="1"/>
      <protection hidden="1"/>
    </xf>
    <xf numFmtId="0" fontId="1" fillId="0" borderId="0" xfId="0" applyFont="1" applyAlignment="1" applyProtection="1">
      <alignment horizontal="center" vertical="center"/>
      <protection hidden="1"/>
    </xf>
    <xf numFmtId="176" fontId="9" fillId="0" borderId="4" xfId="0" applyNumberFormat="1" applyFont="1" applyBorder="1" applyAlignment="1" applyProtection="1">
      <alignment horizontal="center" vertical="center"/>
      <protection hidden="1"/>
    </xf>
    <xf numFmtId="176" fontId="9" fillId="0" borderId="2" xfId="0" applyNumberFormat="1" applyFont="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1" fillId="0" borderId="0" xfId="0" applyFont="1" applyAlignment="1" applyProtection="1">
      <alignment horizontal="left" vertical="center"/>
      <protection hidden="1"/>
    </xf>
    <xf numFmtId="0" fontId="5" fillId="0" borderId="0" xfId="0" applyFont="1" applyAlignment="1" applyProtection="1">
      <alignment horizontal="center" vertical="center"/>
      <protection hidden="1"/>
    </xf>
    <xf numFmtId="0" fontId="6" fillId="0" borderId="0" xfId="0" applyFont="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7" fillId="0" borderId="0" xfId="0" applyFont="1" applyAlignment="1" applyProtection="1">
      <alignment horizontal="center" vertical="center"/>
      <protection locked="0" hidden="1"/>
    </xf>
    <xf numFmtId="0" fontId="7" fillId="0" borderId="2" xfId="0" applyFont="1" applyBorder="1" applyAlignment="1" applyProtection="1">
      <alignment horizontal="center" vertical="center"/>
      <protection locked="0" hidden="1"/>
    </xf>
    <xf numFmtId="0" fontId="7" fillId="0" borderId="0" xfId="0" applyFont="1" applyAlignment="1" applyProtection="1">
      <alignment horizontal="left" vertical="center"/>
      <protection locked="0" hidden="1"/>
    </xf>
    <xf numFmtId="0" fontId="7" fillId="0" borderId="2" xfId="0" applyFont="1" applyBorder="1" applyAlignment="1" applyProtection="1">
      <alignment horizontal="left" vertical="center"/>
      <protection locked="0" hidden="1"/>
    </xf>
    <xf numFmtId="0" fontId="6" fillId="0" borderId="0" xfId="0" applyFont="1" applyAlignment="1" applyProtection="1">
      <alignment horizontal="right" vertical="center"/>
      <protection hidden="1"/>
    </xf>
    <xf numFmtId="0" fontId="5" fillId="0" borderId="0" xfId="0" applyFont="1" applyAlignment="1" applyProtection="1">
      <alignment horizontal="left" vertical="center"/>
      <protection hidden="1"/>
    </xf>
    <xf numFmtId="0" fontId="5" fillId="0" borderId="0" xfId="0" applyFont="1" applyAlignment="1" applyProtection="1">
      <alignment horizontal="left" vertical="top"/>
      <protection hidden="1"/>
    </xf>
    <xf numFmtId="0" fontId="3" fillId="0" borderId="0" xfId="0" applyFont="1" applyAlignment="1" applyProtection="1">
      <alignment horizontal="center"/>
      <protection hidden="1"/>
    </xf>
    <xf numFmtId="177" fontId="9" fillId="0" borderId="3" xfId="0" applyNumberFormat="1" applyFont="1" applyBorder="1" applyAlignment="1" applyProtection="1">
      <alignment horizontal="right" vertical="center"/>
      <protection hidden="1"/>
    </xf>
    <xf numFmtId="177" fontId="9" fillId="0" borderId="4" xfId="0" applyNumberFormat="1" applyFont="1" applyBorder="1" applyAlignment="1" applyProtection="1">
      <alignment horizontal="right" vertical="center"/>
      <protection hidden="1"/>
    </xf>
    <xf numFmtId="177" fontId="9" fillId="0" borderId="6" xfId="0" applyNumberFormat="1" applyFont="1" applyBorder="1" applyAlignment="1" applyProtection="1">
      <alignment horizontal="right" vertical="center"/>
      <protection hidden="1"/>
    </xf>
    <xf numFmtId="177" fontId="9" fillId="0" borderId="2" xfId="0" applyNumberFormat="1" applyFont="1" applyBorder="1" applyAlignment="1" applyProtection="1">
      <alignment horizontal="right" vertical="center"/>
      <protection hidden="1"/>
    </xf>
    <xf numFmtId="177" fontId="9" fillId="0" borderId="12" xfId="0" applyNumberFormat="1" applyFont="1" applyBorder="1" applyAlignment="1" applyProtection="1">
      <alignment horizontal="right" vertical="center"/>
      <protection hidden="1"/>
    </xf>
    <xf numFmtId="177" fontId="9" fillId="0" borderId="13" xfId="0" applyNumberFormat="1" applyFont="1" applyBorder="1" applyAlignment="1" applyProtection="1">
      <alignment horizontal="right" vertical="center"/>
      <protection hidden="1"/>
    </xf>
    <xf numFmtId="177" fontId="9" fillId="0" borderId="15" xfId="0" applyNumberFormat="1" applyFont="1" applyBorder="1" applyAlignment="1" applyProtection="1">
      <alignment horizontal="right" vertical="center"/>
      <protection hidden="1"/>
    </xf>
    <xf numFmtId="177" fontId="9" fillId="0" borderId="16" xfId="0" applyNumberFormat="1" applyFont="1" applyBorder="1" applyAlignment="1" applyProtection="1">
      <alignment horizontal="right" vertical="center"/>
      <protection hidden="1"/>
    </xf>
    <xf numFmtId="176" fontId="9" fillId="0" borderId="13" xfId="0" applyNumberFormat="1" applyFont="1" applyBorder="1" applyAlignment="1" applyProtection="1">
      <alignment horizontal="center" vertical="center"/>
      <protection hidden="1"/>
    </xf>
    <xf numFmtId="176" fontId="9" fillId="0" borderId="16" xfId="0" applyNumberFormat="1" applyFont="1" applyBorder="1" applyAlignment="1" applyProtection="1">
      <alignment horizontal="center" vertical="center"/>
      <protection hidden="1"/>
    </xf>
    <xf numFmtId="0" fontId="6" fillId="0" borderId="0" xfId="0" applyFont="1" applyAlignment="1" applyProtection="1">
      <alignment horizontal="center" vertical="center"/>
      <protection locked="0" hidden="1"/>
    </xf>
    <xf numFmtId="0" fontId="6" fillId="0" borderId="2" xfId="0" applyFont="1" applyBorder="1" applyAlignment="1" applyProtection="1">
      <alignment horizontal="center" vertical="center"/>
      <protection locked="0" hidden="1"/>
    </xf>
    <xf numFmtId="3" fontId="9" fillId="0" borderId="4" xfId="0" applyNumberFormat="1" applyFont="1" applyBorder="1" applyAlignment="1" applyProtection="1">
      <alignment horizontal="center" vertical="center"/>
      <protection hidden="1"/>
    </xf>
    <xf numFmtId="3" fontId="9" fillId="0" borderId="2" xfId="0" applyNumberFormat="1" applyFont="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 fillId="0" borderId="9" xfId="0" applyFont="1" applyBorder="1" applyAlignment="1" applyProtection="1">
      <alignment horizontal="center" vertical="center"/>
      <protection hidden="1"/>
    </xf>
    <xf numFmtId="0" fontId="1" fillId="0" borderId="18" xfId="0" applyFont="1" applyBorder="1" applyAlignment="1" applyProtection="1">
      <alignment horizontal="center" vertical="center"/>
      <protection hidden="1"/>
    </xf>
    <xf numFmtId="0" fontId="1" fillId="0" borderId="19" xfId="0" applyFont="1" applyBorder="1" applyAlignment="1" applyProtection="1">
      <alignment horizontal="center" vertical="center"/>
      <protection hidden="1"/>
    </xf>
    <xf numFmtId="0" fontId="5" fillId="0" borderId="23" xfId="0" applyFont="1" applyBorder="1" applyAlignment="1" applyProtection="1">
      <alignment horizontal="center" vertical="center"/>
      <protection hidden="1"/>
    </xf>
    <xf numFmtId="0" fontId="5" fillId="0" borderId="21" xfId="0" applyFont="1" applyBorder="1" applyAlignment="1" applyProtection="1">
      <alignment horizontal="center" vertical="center"/>
      <protection hidden="1"/>
    </xf>
    <xf numFmtId="0" fontId="1" fillId="0" borderId="22" xfId="0" applyFont="1" applyBorder="1" applyAlignment="1" applyProtection="1">
      <alignment horizontal="left" vertical="center"/>
      <protection hidden="1"/>
    </xf>
    <xf numFmtId="0" fontId="1" fillId="0" borderId="20" xfId="0" applyFont="1" applyBorder="1" applyAlignment="1" applyProtection="1">
      <alignment horizontal="left" vertical="center"/>
      <protection hidden="1"/>
    </xf>
    <xf numFmtId="176" fontId="1" fillId="0" borderId="20" xfId="0" applyNumberFormat="1" applyFont="1" applyBorder="1" applyAlignment="1" applyProtection="1">
      <alignment horizontal="right" vertical="center"/>
      <protection hidden="1"/>
    </xf>
    <xf numFmtId="176" fontId="1" fillId="0" borderId="24" xfId="0" applyNumberFormat="1" applyFont="1" applyBorder="1" applyAlignment="1" applyProtection="1">
      <alignment horizontal="right" vertical="center"/>
      <protection hidden="1"/>
    </xf>
    <xf numFmtId="0" fontId="6" fillId="0" borderId="23" xfId="0" applyFont="1" applyBorder="1" applyAlignment="1" applyProtection="1">
      <alignment horizontal="center" vertical="center"/>
      <protection locked="0" hidden="1"/>
    </xf>
    <xf numFmtId="0" fontId="6" fillId="0" borderId="20" xfId="0" applyFont="1" applyBorder="1" applyAlignment="1" applyProtection="1">
      <alignment horizontal="center" vertical="center"/>
      <protection locked="0" hidden="1"/>
    </xf>
    <xf numFmtId="0" fontId="6" fillId="0" borderId="21" xfId="0" applyFont="1" applyBorder="1" applyAlignment="1" applyProtection="1">
      <alignment horizontal="center" vertical="center"/>
      <protection locked="0" hidden="1"/>
    </xf>
    <xf numFmtId="0" fontId="6" fillId="0" borderId="23" xfId="0" applyFont="1" applyFill="1" applyBorder="1" applyAlignment="1" applyProtection="1">
      <alignment horizontal="center" vertical="center"/>
      <protection locked="0" hidden="1"/>
    </xf>
    <xf numFmtId="0" fontId="6" fillId="0" borderId="20" xfId="0" applyFont="1" applyFill="1" applyBorder="1" applyAlignment="1" applyProtection="1">
      <alignment horizontal="center" vertical="center"/>
      <protection locked="0" hidden="1"/>
    </xf>
    <xf numFmtId="0" fontId="6" fillId="0" borderId="21" xfId="0" applyFont="1" applyFill="1" applyBorder="1" applyAlignment="1" applyProtection="1">
      <alignment horizontal="center" vertical="center"/>
      <protection locked="0" hidden="1"/>
    </xf>
    <xf numFmtId="0" fontId="2" fillId="0" borderId="0" xfId="0" applyFont="1" applyAlignment="1" applyProtection="1">
      <alignment horizontal="left" vertical="center" wrapText="1"/>
      <protection hidden="1"/>
    </xf>
    <xf numFmtId="0" fontId="43" fillId="0" borderId="0" xfId="0" applyFont="1" applyAlignment="1" applyProtection="1">
      <alignment horizontal="center" vertical="center"/>
      <protection hidden="1"/>
    </xf>
    <xf numFmtId="0" fontId="43" fillId="0" borderId="1" xfId="0" applyFont="1" applyBorder="1" applyAlignment="1" applyProtection="1">
      <alignment horizontal="center" vertical="center"/>
      <protection hidden="1"/>
    </xf>
    <xf numFmtId="0" fontId="42" fillId="0" borderId="0" xfId="0" applyFont="1" applyAlignment="1" applyProtection="1">
      <alignment horizontal="center" vertical="center"/>
      <protection hidden="1"/>
    </xf>
    <xf numFmtId="0" fontId="42" fillId="0" borderId="1" xfId="0" applyFont="1" applyBorder="1" applyAlignment="1" applyProtection="1">
      <alignment horizontal="center" vertical="center"/>
      <protection hidden="1"/>
    </xf>
    <xf numFmtId="0" fontId="44" fillId="0" borderId="25" xfId="0" applyFont="1" applyBorder="1" applyAlignment="1" applyProtection="1">
      <alignment horizontal="center" vertical="center" wrapText="1"/>
      <protection hidden="1"/>
    </xf>
    <xf numFmtId="0" fontId="44" fillId="0" borderId="25" xfId="0" applyFont="1" applyBorder="1" applyAlignment="1" applyProtection="1">
      <alignment horizontal="center" vertical="center"/>
      <protection hidden="1"/>
    </xf>
    <xf numFmtId="0" fontId="44" fillId="0" borderId="0" xfId="0" applyFont="1" applyBorder="1" applyAlignment="1" applyProtection="1">
      <alignment horizontal="center" vertical="center"/>
      <protection hidden="1"/>
    </xf>
    <xf numFmtId="0" fontId="44" fillId="0" borderId="1" xfId="0" applyFont="1" applyBorder="1" applyAlignment="1" applyProtection="1">
      <alignment horizontal="center" vertical="center"/>
      <protection hidden="1"/>
    </xf>
  </cellXfs>
  <cellStyles count="3">
    <cellStyle name="桁区切り" xfId="1" builtinId="6"/>
    <cellStyle name="標準" xfId="0" builtinId="0"/>
    <cellStyle name="標準 2" xfId="2" xr:uid="{00000000-0005-0000-0000-000031000000}"/>
  </cellStyles>
  <dxfs count="21">
    <dxf>
      <fill>
        <patternFill patternType="solid">
          <bgColor theme="5" tint="0.79995117038483843"/>
        </patternFill>
      </fill>
    </dxf>
    <dxf>
      <fill>
        <patternFill patternType="solid">
          <bgColor theme="0"/>
        </patternFill>
      </fill>
    </dxf>
    <dxf>
      <font>
        <color theme="0"/>
      </font>
    </dxf>
    <dxf>
      <fill>
        <patternFill patternType="solid">
          <bgColor theme="5" tint="0.79995117038483843"/>
        </patternFill>
      </fill>
    </dxf>
    <dxf>
      <fill>
        <patternFill patternType="solid">
          <bgColor theme="0"/>
        </patternFill>
      </fill>
    </dxf>
    <dxf>
      <font>
        <color theme="0"/>
      </font>
    </dxf>
    <dxf>
      <font>
        <color rgb="FF000000"/>
      </font>
      <fill>
        <patternFill patternType="solid">
          <bgColor theme="5" tint="0.79995117038483843"/>
        </patternFill>
      </fill>
    </dxf>
    <dxf>
      <fill>
        <patternFill patternType="solid">
          <bgColor theme="0"/>
        </patternFill>
      </fill>
    </dxf>
    <dxf>
      <font>
        <color theme="0"/>
      </font>
    </dxf>
    <dxf>
      <fill>
        <patternFill patternType="solid">
          <bgColor theme="5" tint="0.79995117038483843"/>
        </patternFill>
      </fill>
    </dxf>
    <dxf>
      <fill>
        <patternFill patternType="solid">
          <bgColor theme="5" tint="0.79995117038483843"/>
        </patternFill>
      </fill>
    </dxf>
    <dxf>
      <fill>
        <patternFill patternType="solid">
          <bgColor theme="5" tint="0.79995117038483843"/>
        </patternFill>
      </fill>
    </dxf>
    <dxf>
      <fill>
        <patternFill patternType="solid">
          <bgColor theme="5" tint="0.79995117038483843"/>
        </patternFill>
      </fill>
    </dxf>
    <dxf>
      <fill>
        <patternFill patternType="solid">
          <bgColor theme="5" tint="0.79995117038483843"/>
        </patternFill>
      </fill>
    </dxf>
    <dxf>
      <fill>
        <patternFill patternType="solid">
          <bgColor theme="5" tint="0.79995117038483843"/>
        </patternFill>
      </fill>
    </dxf>
    <dxf>
      <fill>
        <patternFill patternType="solid">
          <bgColor theme="5" tint="0.79995117038483843"/>
        </patternFill>
      </fill>
    </dxf>
    <dxf>
      <fill>
        <patternFill patternType="solid">
          <bgColor theme="5" tint="0.79995117038483843"/>
        </patternFill>
      </fill>
    </dxf>
    <dxf>
      <fill>
        <patternFill patternType="solid">
          <bgColor theme="5" tint="0.79995117038483843"/>
        </patternFill>
      </fill>
    </dxf>
    <dxf>
      <font>
        <color theme="0"/>
      </font>
    </dxf>
    <dxf>
      <font>
        <color theme="0"/>
      </font>
    </dxf>
    <dxf>
      <fill>
        <patternFill patternType="solid">
          <bgColor theme="5" tint="0.79995117038483843"/>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AQ$30"/>
</file>

<file path=xl/ctrlProps/ctrlProp2.xml><?xml version="1.0" encoding="utf-8"?>
<formControlPr xmlns="http://schemas.microsoft.com/office/spreadsheetml/2009/9/main" objectType="Radio" checked="Checked" firstButton="1" fmlaLink="$AK$6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4</xdr:col>
          <xdr:colOff>133350</xdr:colOff>
          <xdr:row>35</xdr:row>
          <xdr:rowOff>76200</xdr:rowOff>
        </xdr:from>
        <xdr:to>
          <xdr:col>6</xdr:col>
          <xdr:colOff>104775</xdr:colOff>
          <xdr:row>35</xdr:row>
          <xdr:rowOff>295275</xdr:rowOff>
        </xdr:to>
        <xdr:sp macro="" textlink="">
          <xdr:nvSpPr>
            <xdr:cNvPr id="18433" name="Option Button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xdr:txBody>
        </xdr:sp>
        <xdr:clientData/>
      </xdr:twoCellAnchor>
    </mc:Choice>
    <mc:Fallback/>
  </mc:AlternateContent>
  <xdr:twoCellAnchor>
    <xdr:from>
      <xdr:col>0</xdr:col>
      <xdr:colOff>104775</xdr:colOff>
      <xdr:row>55</xdr:row>
      <xdr:rowOff>76199</xdr:rowOff>
    </xdr:from>
    <xdr:to>
      <xdr:col>32</xdr:col>
      <xdr:colOff>160655</xdr:colOff>
      <xdr:row>68</xdr:row>
      <xdr:rowOff>76200</xdr:rowOff>
    </xdr:to>
    <xdr:sp macro="" textlink="">
      <xdr:nvSpPr>
        <xdr:cNvPr id="3" name="四角形 2">
          <a:extLst>
            <a:ext uri="{FF2B5EF4-FFF2-40B4-BE49-F238E27FC236}">
              <a16:creationId xmlns:a16="http://schemas.microsoft.com/office/drawing/2014/main" id="{00000000-0008-0000-0200-000003000000}"/>
            </a:ext>
          </a:extLst>
        </xdr:cNvPr>
        <xdr:cNvSpPr/>
      </xdr:nvSpPr>
      <xdr:spPr>
        <a:xfrm>
          <a:off x="104775" y="7629524"/>
          <a:ext cx="7371080" cy="1981201"/>
        </a:xfrm>
        <a:prstGeom prst="rect">
          <a:avLst/>
        </a:prstGeom>
        <a:noFill/>
        <a:ln w="3175">
          <a:solidFill>
            <a:sysClr val="windowText" lastClr="000000"/>
          </a:solidFill>
          <a:prstDash val="sysDash"/>
        </a:ln>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lang="ja-JP" altLang="en-US" sz="1100"/>
        </a:p>
      </xdr:txBody>
    </xdr:sp>
    <xdr:clientData/>
  </xdr:twoCellAnchor>
  <xdr:twoCellAnchor>
    <xdr:from>
      <xdr:col>0</xdr:col>
      <xdr:colOff>114300</xdr:colOff>
      <xdr:row>69</xdr:row>
      <xdr:rowOff>9525</xdr:rowOff>
    </xdr:from>
    <xdr:to>
      <xdr:col>32</xdr:col>
      <xdr:colOff>170180</xdr:colOff>
      <xdr:row>75</xdr:row>
      <xdr:rowOff>85724</xdr:rowOff>
    </xdr:to>
    <xdr:sp macro="" textlink="">
      <xdr:nvSpPr>
        <xdr:cNvPr id="4" name="四角形 2">
          <a:extLst>
            <a:ext uri="{FF2B5EF4-FFF2-40B4-BE49-F238E27FC236}">
              <a16:creationId xmlns:a16="http://schemas.microsoft.com/office/drawing/2014/main" id="{00000000-0008-0000-0200-000004000000}"/>
            </a:ext>
          </a:extLst>
        </xdr:cNvPr>
        <xdr:cNvSpPr/>
      </xdr:nvSpPr>
      <xdr:spPr>
        <a:xfrm>
          <a:off x="114300" y="9696450"/>
          <a:ext cx="7371080" cy="1295399"/>
        </a:xfrm>
        <a:prstGeom prst="rect">
          <a:avLst/>
        </a:prstGeom>
        <a:noFill/>
        <a:ln w="19050" cap="flat" cmpd="sng" algn="ctr">
          <a:solidFill>
            <a:sysClr val="windowText" lastClr="000000"/>
          </a:solidFill>
          <a:prstDash val="solid"/>
          <a:miter lim="800000"/>
        </a:ln>
        <a:effectLst/>
        <a:extLst>
          <a:ext uri="{909E8E84-426E-40DD-AFC4-6F175D3DCCD1}">
            <a14:hiddenFill xmlns:a14="http://schemas.microsoft.com/office/drawing/2010/main">
              <a:solidFill>
                <a:schemeClr val="accent1"/>
              </a:solidFill>
            </a14:hiddenFill>
          </a:ext>
        </a:ex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800" b="0" i="0" u="none" strike="noStrike" kern="0" cap="none" spc="0" normalizeH="0" baseline="0" noProof="0">
              <a:ln>
                <a:noFill/>
              </a:ln>
              <a:solidFill>
                <a:sysClr val="windowText" lastClr="000000"/>
              </a:solidFill>
              <a:effectLst/>
              <a:uLnTx/>
              <a:uFillTx/>
              <a:latin typeface="Yu Gothic UI" panose="020B0500000000000000" pitchFamily="50" charset="-128"/>
              <a:ea typeface="Yu Gothic UI" panose="020B0500000000000000" pitchFamily="50" charset="-128"/>
              <a:cs typeface="+mn-cs"/>
            </a:rPr>
            <a:t>【</a:t>
          </a:r>
          <a:r>
            <a:rPr kumimoji="0" lang="ja-JP" altLang="en-US" sz="800" b="0" i="0" u="none" strike="noStrike" kern="0" cap="none" spc="0" normalizeH="0" baseline="0" noProof="0">
              <a:ln>
                <a:noFill/>
              </a:ln>
              <a:solidFill>
                <a:sysClr val="windowText" lastClr="000000"/>
              </a:solidFill>
              <a:effectLst/>
              <a:uLnTx/>
              <a:uFillTx/>
              <a:latin typeface="Yu Gothic UI" panose="020B0500000000000000" pitchFamily="50" charset="-128"/>
              <a:ea typeface="Yu Gothic UI" panose="020B0500000000000000" pitchFamily="50" charset="-128"/>
              <a:cs typeface="+mn-cs"/>
            </a:rPr>
            <a:t>弊社使用欄</a:t>
          </a:r>
          <a:r>
            <a:rPr kumimoji="0" lang="en-US" altLang="ja-JP" sz="800" b="0" i="0" u="none" strike="noStrike" kern="0" cap="none" spc="0" normalizeH="0" baseline="0" noProof="0">
              <a:ln>
                <a:noFill/>
              </a:ln>
              <a:solidFill>
                <a:sysClr val="windowText" lastClr="000000"/>
              </a:solidFill>
              <a:effectLst/>
              <a:uLnTx/>
              <a:uFillTx/>
              <a:latin typeface="Yu Gothic UI" panose="020B0500000000000000" pitchFamily="50" charset="-128"/>
              <a:ea typeface="Yu Gothic UI" panose="020B0500000000000000" pitchFamily="50" charset="-128"/>
              <a:cs typeface="+mn-cs"/>
            </a:rPr>
            <a:t>】</a:t>
          </a:r>
          <a:endParaRPr kumimoji="0" lang="ja-JP" altLang="en-US" sz="800" b="0" i="0" u="none" strike="noStrike" kern="0" cap="none" spc="0" normalizeH="0" baseline="0" noProof="0">
            <a:ln>
              <a:noFill/>
            </a:ln>
            <a:solidFill>
              <a:sysClr val="windowText" lastClr="000000"/>
            </a:solidFill>
            <a:effectLst/>
            <a:uLnTx/>
            <a:uFillTx/>
            <a:latin typeface="Yu Gothic UI" panose="020B0500000000000000" pitchFamily="50" charset="-128"/>
            <a:ea typeface="Yu Gothic UI" panose="020B0500000000000000" pitchFamily="50" charset="-128"/>
            <a:cs typeface="+mn-cs"/>
          </a:endParaRPr>
        </a:p>
      </xdr:txBody>
    </xdr:sp>
    <xdr:clientData/>
  </xdr:twoCellAnchor>
  <xdr:twoCellAnchor>
    <xdr:from>
      <xdr:col>2</xdr:col>
      <xdr:colOff>209550</xdr:colOff>
      <xdr:row>72</xdr:row>
      <xdr:rowOff>0</xdr:rowOff>
    </xdr:from>
    <xdr:to>
      <xdr:col>28</xdr:col>
      <xdr:colOff>28575</xdr:colOff>
      <xdr:row>74</xdr:row>
      <xdr:rowOff>152399</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666750" y="10286999"/>
          <a:ext cx="5762625" cy="619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a:solidFill>
                <a:sysClr val="windowText" lastClr="000000"/>
              </a:solidFill>
              <a:latin typeface="Yu Gothic UI" panose="020B0500000000000000" pitchFamily="50" charset="-128"/>
              <a:ea typeface="Yu Gothic UI" panose="020B0500000000000000" pitchFamily="50" charset="-128"/>
            </a:rPr>
            <a:t>ご注文いただきありがとうございます。</a:t>
          </a:r>
          <a:r>
            <a:rPr kumimoji="1" lang="ja-JP" altLang="en-US" sz="1100" u="sng">
              <a:solidFill>
                <a:sysClr val="windowText" lastClr="000000"/>
              </a:solidFill>
              <a:latin typeface="Yu Gothic UI" panose="020B0500000000000000" pitchFamily="50" charset="-128"/>
              <a:ea typeface="Yu Gothic UI" panose="020B0500000000000000" pitchFamily="50" charset="-128"/>
            </a:rPr>
            <a:t>　　　</a:t>
          </a:r>
          <a:r>
            <a:rPr kumimoji="1" lang="ja-JP" altLang="en-US" sz="1100">
              <a:solidFill>
                <a:sysClr val="windowText" lastClr="000000"/>
              </a:solidFill>
              <a:latin typeface="Yu Gothic UI" panose="020B0500000000000000" pitchFamily="50" charset="-128"/>
              <a:ea typeface="Yu Gothic UI" panose="020B0500000000000000" pitchFamily="50" charset="-128"/>
            </a:rPr>
            <a:t>月</a:t>
          </a:r>
          <a:r>
            <a:rPr kumimoji="1" lang="ja-JP" altLang="en-US" sz="1100" u="sng">
              <a:solidFill>
                <a:sysClr val="windowText" lastClr="000000"/>
              </a:solidFill>
              <a:latin typeface="Yu Gothic UI" panose="020B0500000000000000" pitchFamily="50" charset="-128"/>
              <a:ea typeface="Yu Gothic UI" panose="020B0500000000000000" pitchFamily="50" charset="-128"/>
            </a:rPr>
            <a:t>　　　</a:t>
          </a:r>
          <a:r>
            <a:rPr kumimoji="1" lang="ja-JP" altLang="en-US" sz="1100">
              <a:solidFill>
                <a:sysClr val="windowText" lastClr="000000"/>
              </a:solidFill>
              <a:latin typeface="Yu Gothic UI" panose="020B0500000000000000" pitchFamily="50" charset="-128"/>
              <a:ea typeface="Yu Gothic UI" panose="020B0500000000000000" pitchFamily="50" charset="-128"/>
            </a:rPr>
            <a:t>日着にて手配させていただきます。</a:t>
          </a: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45</xdr:row>
          <xdr:rowOff>9525</xdr:rowOff>
        </xdr:from>
        <xdr:to>
          <xdr:col>2</xdr:col>
          <xdr:colOff>104775</xdr:colOff>
          <xdr:row>46</xdr:row>
          <xdr:rowOff>123825</xdr:rowOff>
        </xdr:to>
        <xdr:sp macro="" textlink="">
          <xdr:nvSpPr>
            <xdr:cNvPr id="18434" name="Option Button 2" hidden="1">
              <a:extLst>
                <a:ext uri="{63B3BB69-23CF-44E3-9099-C40C66FF867C}">
                  <a14:compatExt spid="_x0000_s18434"/>
                </a:ext>
                <a:ext uri="{FF2B5EF4-FFF2-40B4-BE49-F238E27FC236}">
                  <a16:creationId xmlns:a16="http://schemas.microsoft.com/office/drawing/2014/main" id="{00000000-0008-0000-02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45</xdr:row>
          <xdr:rowOff>9525</xdr:rowOff>
        </xdr:from>
        <xdr:to>
          <xdr:col>7</xdr:col>
          <xdr:colOff>114300</xdr:colOff>
          <xdr:row>46</xdr:row>
          <xdr:rowOff>123825</xdr:rowOff>
        </xdr:to>
        <xdr:sp macro="" textlink="">
          <xdr:nvSpPr>
            <xdr:cNvPr id="18435" name="Option Button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44</xdr:row>
          <xdr:rowOff>123825</xdr:rowOff>
        </xdr:from>
        <xdr:to>
          <xdr:col>8</xdr:col>
          <xdr:colOff>57150</xdr:colOff>
          <xdr:row>47</xdr:row>
          <xdr:rowOff>38100</xdr:rowOff>
        </xdr:to>
        <xdr:sp macro="" textlink="">
          <xdr:nvSpPr>
            <xdr:cNvPr id="18436" name="Group Box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49</xdr:row>
          <xdr:rowOff>28575</xdr:rowOff>
        </xdr:from>
        <xdr:to>
          <xdr:col>28</xdr:col>
          <xdr:colOff>180975</xdr:colOff>
          <xdr:row>50</xdr:row>
          <xdr:rowOff>123825</xdr:rowOff>
        </xdr:to>
        <xdr:sp macro="" textlink="">
          <xdr:nvSpPr>
            <xdr:cNvPr id="18437" name="Option Button 5" hidden="1">
              <a:extLst>
                <a:ext uri="{63B3BB69-23CF-44E3-9099-C40C66FF867C}">
                  <a14:compatExt spid="_x0000_s18437"/>
                </a:ext>
                <a:ext uri="{FF2B5EF4-FFF2-40B4-BE49-F238E27FC236}">
                  <a16:creationId xmlns:a16="http://schemas.microsoft.com/office/drawing/2014/main" id="{00000000-0008-0000-02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49</xdr:row>
          <xdr:rowOff>28575</xdr:rowOff>
        </xdr:from>
        <xdr:to>
          <xdr:col>31</xdr:col>
          <xdr:colOff>85725</xdr:colOff>
          <xdr:row>50</xdr:row>
          <xdr:rowOff>123825</xdr:rowOff>
        </xdr:to>
        <xdr:sp macro="" textlink="">
          <xdr:nvSpPr>
            <xdr:cNvPr id="18438" name="Option Button 6" hidden="1">
              <a:extLst>
                <a:ext uri="{63B3BB69-23CF-44E3-9099-C40C66FF867C}">
                  <a14:compatExt spid="_x0000_s18438"/>
                </a:ext>
                <a:ext uri="{FF2B5EF4-FFF2-40B4-BE49-F238E27FC236}">
                  <a16:creationId xmlns:a16="http://schemas.microsoft.com/office/drawing/2014/main" id="{00000000-0008-0000-02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48</xdr:row>
          <xdr:rowOff>95250</xdr:rowOff>
        </xdr:from>
        <xdr:to>
          <xdr:col>32</xdr:col>
          <xdr:colOff>123825</xdr:colOff>
          <xdr:row>50</xdr:row>
          <xdr:rowOff>123825</xdr:rowOff>
        </xdr:to>
        <xdr:sp macro="" textlink="">
          <xdr:nvSpPr>
            <xdr:cNvPr id="18439" name="Group Box 7" hidden="1">
              <a:extLst>
                <a:ext uri="{63B3BB69-23CF-44E3-9099-C40C66FF867C}">
                  <a14:compatExt spid="_x0000_s18439"/>
                </a:ext>
                <a:ext uri="{FF2B5EF4-FFF2-40B4-BE49-F238E27FC236}">
                  <a16:creationId xmlns:a16="http://schemas.microsoft.com/office/drawing/2014/main" id="{00000000-0008-0000-0200-000007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133350</xdr:colOff>
          <xdr:row>36</xdr:row>
          <xdr:rowOff>76200</xdr:rowOff>
        </xdr:from>
        <xdr:to>
          <xdr:col>6</xdr:col>
          <xdr:colOff>104775</xdr:colOff>
          <xdr:row>36</xdr:row>
          <xdr:rowOff>304800</xdr:rowOff>
        </xdr:to>
        <xdr:sp macro="" textlink="">
          <xdr:nvSpPr>
            <xdr:cNvPr id="18440" name="Option Button 8" hidden="1">
              <a:extLst>
                <a:ext uri="{63B3BB69-23CF-44E3-9099-C40C66FF867C}">
                  <a14:compatExt spid="_x0000_s18440"/>
                </a:ext>
                <a:ext uri="{FF2B5EF4-FFF2-40B4-BE49-F238E27FC236}">
                  <a16:creationId xmlns:a16="http://schemas.microsoft.com/office/drawing/2014/main" id="{00000000-0008-0000-0200-000008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FA7EF-D96E-4C6D-A0FF-E1EA0D116DF9}">
  <sheetPr>
    <tabColor theme="9" tint="-0.249977111117893"/>
  </sheetPr>
  <dimension ref="A1:BM144"/>
  <sheetViews>
    <sheetView showGridLines="0" tabSelected="1" workbookViewId="0">
      <selection activeCell="AH1" sqref="AH1"/>
    </sheetView>
  </sheetViews>
  <sheetFormatPr defaultColWidth="3" defaultRowHeight="12" customHeight="1" x14ac:dyDescent="0.15"/>
  <cols>
    <col min="1" max="31" width="3" style="16"/>
    <col min="32" max="33" width="3" style="31"/>
    <col min="34" max="34" width="3" style="31" customWidth="1"/>
    <col min="35" max="35" width="3" style="95" hidden="1" customWidth="1"/>
    <col min="36" max="36" width="2.25" style="31" hidden="1" customWidth="1"/>
    <col min="37" max="37" width="6.375" style="5" hidden="1" customWidth="1"/>
    <col min="38" max="38" width="4.625" style="6" hidden="1" customWidth="1"/>
    <col min="39" max="39" width="3" style="7" hidden="1" customWidth="1"/>
    <col min="40" max="40" width="2.875" style="8" hidden="1" customWidth="1"/>
    <col min="41" max="41" width="3" style="7" hidden="1" customWidth="1"/>
    <col min="42" max="42" width="5.125" style="6" hidden="1" customWidth="1"/>
    <col min="43" max="43" width="4.375" style="31" hidden="1" customWidth="1"/>
    <col min="44" max="45" width="3" style="31" customWidth="1"/>
    <col min="46" max="65" width="3" style="31"/>
    <col min="66" max="16384" width="3" style="16"/>
  </cols>
  <sheetData>
    <row r="1" spans="1:64" ht="9.9499999999999993" customHeight="1" x14ac:dyDescent="0.15">
      <c r="A1" s="184" t="s">
        <v>106</v>
      </c>
      <c r="B1" s="184"/>
      <c r="C1" s="184"/>
      <c r="D1" s="184"/>
      <c r="E1" s="184"/>
      <c r="F1" s="184"/>
      <c r="G1" s="184"/>
      <c r="H1" s="184"/>
      <c r="I1" s="184"/>
      <c r="J1" s="184"/>
      <c r="K1" s="184"/>
      <c r="L1" s="184"/>
      <c r="M1" s="184"/>
      <c r="N1" s="184"/>
      <c r="O1" s="184"/>
      <c r="P1" s="184"/>
      <c r="Q1" s="184"/>
      <c r="R1" s="184"/>
      <c r="S1" s="184"/>
      <c r="T1" s="184"/>
      <c r="U1" s="184"/>
      <c r="V1" s="184"/>
      <c r="W1" s="186" t="s">
        <v>107</v>
      </c>
      <c r="X1" s="186"/>
      <c r="Y1" s="186"/>
      <c r="Z1" s="186"/>
      <c r="AA1" s="186"/>
      <c r="AB1" s="186"/>
      <c r="AC1" s="186"/>
      <c r="AD1" s="186"/>
      <c r="AE1" s="186"/>
      <c r="AF1" s="186"/>
      <c r="AG1" s="186"/>
      <c r="AI1" s="100"/>
      <c r="AJ1" s="7"/>
      <c r="AK1" s="1" t="s">
        <v>0</v>
      </c>
      <c r="AL1" s="32">
        <v>1760</v>
      </c>
      <c r="AQ1" s="7"/>
      <c r="AR1" s="7"/>
    </row>
    <row r="2" spans="1:64" ht="9.9499999999999993" customHeight="1" x14ac:dyDescent="0.15">
      <c r="A2" s="184"/>
      <c r="B2" s="184"/>
      <c r="C2" s="184"/>
      <c r="D2" s="184"/>
      <c r="E2" s="184"/>
      <c r="F2" s="184"/>
      <c r="G2" s="184"/>
      <c r="H2" s="184"/>
      <c r="I2" s="184"/>
      <c r="J2" s="184"/>
      <c r="K2" s="184"/>
      <c r="L2" s="184"/>
      <c r="M2" s="184"/>
      <c r="N2" s="184"/>
      <c r="O2" s="184"/>
      <c r="P2" s="184"/>
      <c r="Q2" s="184"/>
      <c r="R2" s="184"/>
      <c r="S2" s="184"/>
      <c r="T2" s="184"/>
      <c r="U2" s="184"/>
      <c r="V2" s="184"/>
      <c r="W2" s="186"/>
      <c r="X2" s="186"/>
      <c r="Y2" s="186"/>
      <c r="Z2" s="186"/>
      <c r="AA2" s="186"/>
      <c r="AB2" s="186"/>
      <c r="AC2" s="186"/>
      <c r="AD2" s="186"/>
      <c r="AE2" s="186"/>
      <c r="AF2" s="186"/>
      <c r="AG2" s="186"/>
      <c r="AI2" s="100"/>
      <c r="AJ2" s="7"/>
      <c r="AK2" s="1" t="s">
        <v>2</v>
      </c>
      <c r="AL2" s="32">
        <v>1100</v>
      </c>
      <c r="AQ2" s="34"/>
      <c r="AR2" s="34"/>
      <c r="AS2" s="49"/>
      <c r="AT2" s="49"/>
      <c r="AU2" s="49"/>
      <c r="AV2" s="49"/>
      <c r="AW2" s="49"/>
      <c r="AX2" s="49"/>
      <c r="AY2" s="49"/>
      <c r="AZ2" s="49"/>
      <c r="BA2" s="49"/>
      <c r="BB2" s="49"/>
      <c r="BC2" s="49"/>
      <c r="BD2" s="49"/>
      <c r="BE2" s="49"/>
      <c r="BF2" s="49"/>
      <c r="BG2" s="49"/>
      <c r="BH2" s="49"/>
      <c r="BI2" s="49"/>
      <c r="BJ2" s="49"/>
      <c r="BK2" s="49"/>
      <c r="BL2" s="49"/>
    </row>
    <row r="3" spans="1:64" ht="9.9499999999999993" customHeight="1" thickBot="1" x14ac:dyDescent="0.2">
      <c r="A3" s="185"/>
      <c r="B3" s="185"/>
      <c r="C3" s="185"/>
      <c r="D3" s="185"/>
      <c r="E3" s="185"/>
      <c r="F3" s="185"/>
      <c r="G3" s="185"/>
      <c r="H3" s="185"/>
      <c r="I3" s="185"/>
      <c r="J3" s="185"/>
      <c r="K3" s="185"/>
      <c r="L3" s="185"/>
      <c r="M3" s="185"/>
      <c r="N3" s="185"/>
      <c r="O3" s="185"/>
      <c r="P3" s="185"/>
      <c r="Q3" s="185"/>
      <c r="R3" s="185"/>
      <c r="S3" s="185"/>
      <c r="T3" s="185"/>
      <c r="U3" s="185"/>
      <c r="V3" s="185"/>
      <c r="W3" s="187"/>
      <c r="X3" s="187"/>
      <c r="Y3" s="187"/>
      <c r="Z3" s="187"/>
      <c r="AA3" s="187"/>
      <c r="AB3" s="187"/>
      <c r="AC3" s="187"/>
      <c r="AD3" s="187"/>
      <c r="AE3" s="187"/>
      <c r="AF3" s="187"/>
      <c r="AG3" s="187"/>
      <c r="AI3" s="100"/>
      <c r="AJ3" s="7"/>
      <c r="AK3" s="1" t="s">
        <v>3</v>
      </c>
      <c r="AL3" s="32">
        <v>1100</v>
      </c>
      <c r="AQ3" s="34"/>
      <c r="AR3" s="34"/>
      <c r="AS3" s="49"/>
      <c r="AT3" s="49"/>
      <c r="AU3" s="49"/>
      <c r="AV3" s="49"/>
      <c r="AW3" s="49"/>
      <c r="AX3" s="49"/>
      <c r="AY3" s="49"/>
      <c r="AZ3" s="49"/>
      <c r="BA3" s="49"/>
      <c r="BB3" s="49"/>
      <c r="BC3" s="49"/>
      <c r="BD3" s="49"/>
      <c r="BE3" s="49"/>
      <c r="BF3" s="49"/>
      <c r="BG3" s="49"/>
      <c r="BH3" s="49"/>
      <c r="BI3" s="49"/>
      <c r="BJ3" s="49"/>
      <c r="BK3" s="49"/>
      <c r="BL3" s="49"/>
    </row>
    <row r="4" spans="1:64" ht="12" customHeight="1" thickTop="1" x14ac:dyDescent="0.15">
      <c r="A4" s="188" t="s">
        <v>108</v>
      </c>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I4" s="100"/>
      <c r="AJ4" s="7"/>
      <c r="AK4" s="2" t="s">
        <v>4</v>
      </c>
      <c r="AL4" s="32">
        <v>1100</v>
      </c>
      <c r="AM4" s="34"/>
      <c r="AN4" s="35"/>
      <c r="AO4" s="34"/>
      <c r="AP4" s="50"/>
      <c r="AQ4" s="34"/>
      <c r="AR4" s="34"/>
      <c r="AS4" s="49"/>
      <c r="AT4" s="49"/>
      <c r="AU4" s="49"/>
      <c r="AV4" s="49"/>
      <c r="AW4" s="49"/>
      <c r="AX4" s="49"/>
      <c r="AY4" s="49"/>
      <c r="AZ4" s="49"/>
      <c r="BA4" s="49"/>
      <c r="BB4" s="49"/>
      <c r="BC4" s="49"/>
      <c r="BD4" s="49"/>
      <c r="BE4" s="49"/>
      <c r="BF4" s="49"/>
    </row>
    <row r="5" spans="1:64" ht="12" customHeight="1" x14ac:dyDescent="0.15">
      <c r="A5" s="190"/>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I5" s="100"/>
      <c r="AJ5" s="7"/>
      <c r="AK5" s="2" t="s">
        <v>10</v>
      </c>
      <c r="AL5" s="32">
        <v>1100</v>
      </c>
      <c r="AM5" s="34"/>
      <c r="AN5" s="35"/>
      <c r="AO5" s="34"/>
      <c r="AP5" s="50"/>
      <c r="AQ5" s="34"/>
      <c r="AR5" s="34"/>
      <c r="AS5" s="49"/>
      <c r="AT5" s="49"/>
      <c r="AU5" s="49"/>
      <c r="AV5" s="49"/>
      <c r="AW5" s="49"/>
      <c r="AX5" s="49"/>
      <c r="AY5" s="49"/>
      <c r="AZ5" s="49"/>
      <c r="BA5" s="49"/>
      <c r="BB5" s="49"/>
      <c r="BC5" s="49"/>
      <c r="BD5" s="49"/>
      <c r="BE5" s="49"/>
      <c r="BF5" s="49"/>
    </row>
    <row r="6" spans="1:64" ht="12" customHeight="1" x14ac:dyDescent="0.15">
      <c r="A6" s="190"/>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I6" s="100"/>
      <c r="AJ6" s="7"/>
      <c r="AK6" s="2" t="s">
        <v>11</v>
      </c>
      <c r="AL6" s="32">
        <v>1100</v>
      </c>
      <c r="AM6" s="34"/>
      <c r="AN6" s="35"/>
      <c r="AO6" s="34"/>
      <c r="AP6" s="50"/>
      <c r="AQ6" s="34"/>
      <c r="AR6" s="34"/>
      <c r="AS6" s="49"/>
      <c r="AT6" s="49"/>
      <c r="AU6" s="49"/>
      <c r="AV6" s="49"/>
      <c r="AW6" s="49"/>
      <c r="AX6" s="49"/>
      <c r="AY6" s="49"/>
      <c r="AZ6" s="49"/>
      <c r="BA6" s="49"/>
      <c r="BB6" s="49"/>
      <c r="BC6" s="49"/>
      <c r="BD6" s="49"/>
      <c r="BE6" s="49"/>
      <c r="BF6" s="49"/>
    </row>
    <row r="7" spans="1:64" ht="12" customHeight="1" x14ac:dyDescent="0.15">
      <c r="A7" s="190"/>
      <c r="B7" s="190"/>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I7" s="100"/>
      <c r="AJ7" s="7"/>
      <c r="AK7" s="2" t="s">
        <v>12</v>
      </c>
      <c r="AL7" s="32">
        <v>1100</v>
      </c>
      <c r="AM7" s="34"/>
      <c r="AN7" s="35"/>
      <c r="AO7" s="34"/>
      <c r="AP7" s="50"/>
      <c r="AQ7" s="34"/>
      <c r="AR7" s="34"/>
      <c r="AS7" s="49"/>
      <c r="AT7" s="49"/>
      <c r="AU7" s="49"/>
      <c r="AV7" s="49"/>
      <c r="AW7" s="49"/>
      <c r="AX7" s="49"/>
      <c r="AY7" s="49"/>
      <c r="AZ7" s="49"/>
      <c r="BA7" s="49"/>
      <c r="BB7" s="49"/>
      <c r="BC7" s="49"/>
      <c r="BD7" s="49"/>
      <c r="BE7" s="49"/>
      <c r="BF7" s="49"/>
    </row>
    <row r="8" spans="1:64" ht="12" customHeight="1" x14ac:dyDescent="0.15">
      <c r="A8" s="190"/>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I8" s="100"/>
      <c r="AJ8" s="7"/>
      <c r="AK8" s="2" t="s">
        <v>14</v>
      </c>
      <c r="AL8" s="32">
        <v>1100</v>
      </c>
      <c r="AM8" s="34"/>
      <c r="AN8" s="35"/>
      <c r="AO8" s="34"/>
      <c r="AP8" s="50"/>
      <c r="AQ8" s="34"/>
      <c r="AR8" s="34"/>
      <c r="AS8" s="49"/>
      <c r="AT8" s="49"/>
      <c r="AU8" s="49"/>
      <c r="AV8" s="49"/>
      <c r="AW8" s="49"/>
      <c r="AX8" s="49"/>
      <c r="AY8" s="49"/>
      <c r="AZ8" s="49"/>
      <c r="BA8" s="49"/>
      <c r="BB8" s="49"/>
      <c r="BC8" s="49"/>
      <c r="BD8" s="49"/>
      <c r="BE8" s="49"/>
      <c r="BF8" s="49"/>
    </row>
    <row r="9" spans="1:64" ht="12" customHeight="1" thickBot="1" x14ac:dyDescent="0.2">
      <c r="A9" s="191"/>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I9" s="100"/>
      <c r="AJ9" s="7"/>
      <c r="AK9" s="1" t="s">
        <v>15</v>
      </c>
      <c r="AL9" s="32">
        <v>1100</v>
      </c>
      <c r="AQ9" s="7"/>
      <c r="AR9" s="7"/>
    </row>
    <row r="10" spans="1:64" ht="6" customHeight="1" thickTop="1" x14ac:dyDescent="0.15">
      <c r="A10" s="31"/>
      <c r="B10" s="31"/>
      <c r="C10" s="9"/>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I10" s="100"/>
      <c r="AJ10" s="7"/>
      <c r="AK10" s="1" t="s">
        <v>19</v>
      </c>
      <c r="AL10" s="32">
        <v>1100</v>
      </c>
      <c r="AQ10" s="7"/>
      <c r="AR10" s="7"/>
    </row>
    <row r="11" spans="1:64" ht="11.45" customHeight="1" x14ac:dyDescent="0.15">
      <c r="A11" s="148" t="s">
        <v>5</v>
      </c>
      <c r="B11" s="134" t="s">
        <v>6</v>
      </c>
      <c r="C11" s="134"/>
      <c r="D11" s="134"/>
      <c r="E11" s="132"/>
      <c r="F11" s="132"/>
      <c r="G11" s="132"/>
      <c r="H11" s="136" t="s">
        <v>7</v>
      </c>
      <c r="I11" s="132"/>
      <c r="J11" s="132"/>
      <c r="K11" s="136" t="s">
        <v>8</v>
      </c>
      <c r="L11" s="132"/>
      <c r="M11" s="132"/>
      <c r="N11" s="140" t="s">
        <v>9</v>
      </c>
      <c r="X11" s="14"/>
      <c r="AF11" s="16"/>
      <c r="AG11" s="16"/>
      <c r="AI11" s="100"/>
      <c r="AJ11" s="7"/>
      <c r="AK11" s="1" t="s">
        <v>20</v>
      </c>
      <c r="AL11" s="32">
        <v>1100</v>
      </c>
      <c r="AQ11" s="7"/>
      <c r="AR11" s="7"/>
    </row>
    <row r="12" spans="1:64" ht="11.45" customHeight="1" x14ac:dyDescent="0.15">
      <c r="A12" s="148"/>
      <c r="B12" s="134"/>
      <c r="C12" s="134"/>
      <c r="D12" s="134"/>
      <c r="E12" s="133"/>
      <c r="F12" s="133"/>
      <c r="G12" s="133"/>
      <c r="H12" s="136"/>
      <c r="I12" s="133"/>
      <c r="J12" s="133"/>
      <c r="K12" s="136"/>
      <c r="L12" s="133"/>
      <c r="M12" s="133"/>
      <c r="N12" s="140"/>
      <c r="X12" s="14"/>
      <c r="AA12" s="14"/>
      <c r="AB12" s="92"/>
      <c r="AC12" s="92"/>
      <c r="AD12" s="92"/>
      <c r="AE12" s="92"/>
      <c r="AF12" s="92"/>
      <c r="AG12" s="92"/>
      <c r="AI12" s="100"/>
      <c r="AJ12" s="7"/>
      <c r="AK12" s="1" t="s">
        <v>23</v>
      </c>
      <c r="AL12" s="32">
        <v>1100</v>
      </c>
      <c r="AQ12" s="7"/>
      <c r="AR12" s="7"/>
    </row>
    <row r="13" spans="1:64" ht="6" customHeight="1" x14ac:dyDescent="0.15">
      <c r="C13" s="10"/>
      <c r="AA13" s="14"/>
      <c r="AB13" s="92"/>
      <c r="AC13" s="92"/>
      <c r="AD13" s="92"/>
      <c r="AE13" s="92"/>
      <c r="AF13" s="92"/>
      <c r="AG13" s="92"/>
      <c r="AI13" s="100"/>
      <c r="AJ13" s="7"/>
      <c r="AK13" s="1" t="s">
        <v>24</v>
      </c>
      <c r="AL13" s="32">
        <v>1100</v>
      </c>
      <c r="AQ13" s="7"/>
      <c r="AR13" s="7"/>
    </row>
    <row r="14" spans="1:64" ht="11.45" customHeight="1" x14ac:dyDescent="0.15">
      <c r="A14" s="148" t="s">
        <v>5</v>
      </c>
      <c r="B14" s="134" t="s">
        <v>13</v>
      </c>
      <c r="C14" s="134"/>
      <c r="D14" s="134"/>
      <c r="E14" s="134"/>
      <c r="F14" s="134"/>
      <c r="G14" s="134"/>
      <c r="AI14" s="100"/>
      <c r="AJ14" s="7"/>
      <c r="AK14" s="1" t="s">
        <v>27</v>
      </c>
      <c r="AL14" s="32">
        <v>1100</v>
      </c>
      <c r="AQ14" s="7"/>
      <c r="AR14" s="7"/>
    </row>
    <row r="15" spans="1:64" ht="11.45" customHeight="1" x14ac:dyDescent="0.15">
      <c r="A15" s="148"/>
      <c r="B15" s="134"/>
      <c r="C15" s="134"/>
      <c r="D15" s="134"/>
      <c r="E15" s="134"/>
      <c r="F15" s="134"/>
      <c r="G15" s="134"/>
      <c r="AI15" s="100"/>
      <c r="AJ15" s="7"/>
      <c r="AK15" s="1" t="s">
        <v>28</v>
      </c>
      <c r="AL15" s="32">
        <v>1100</v>
      </c>
      <c r="AQ15" s="7"/>
      <c r="AR15" s="7"/>
    </row>
    <row r="16" spans="1:64" ht="11.45" customHeight="1" x14ac:dyDescent="0.15">
      <c r="B16" s="140" t="s">
        <v>16</v>
      </c>
      <c r="C16" s="140"/>
      <c r="D16" s="140"/>
      <c r="E16" s="132"/>
      <c r="F16" s="132"/>
      <c r="G16" s="132"/>
      <c r="H16" s="132"/>
      <c r="I16" s="132"/>
      <c r="J16" s="132"/>
      <c r="K16" s="132"/>
      <c r="L16" s="132"/>
      <c r="M16" s="132"/>
      <c r="N16" s="132"/>
      <c r="O16" s="132"/>
      <c r="P16" s="132"/>
      <c r="Q16" s="132"/>
      <c r="R16" s="132"/>
      <c r="S16" s="132"/>
      <c r="T16" s="140" t="s">
        <v>17</v>
      </c>
      <c r="V16" s="136" t="s">
        <v>18</v>
      </c>
      <c r="W16" s="136"/>
      <c r="X16" s="136"/>
      <c r="Y16" s="132"/>
      <c r="Z16" s="132"/>
      <c r="AA16" s="132"/>
      <c r="AB16" s="132"/>
      <c r="AC16" s="132"/>
      <c r="AD16" s="132"/>
      <c r="AE16" s="132"/>
      <c r="AF16" s="132"/>
      <c r="AG16" s="140" t="s">
        <v>17</v>
      </c>
      <c r="AI16" s="100"/>
      <c r="AJ16" s="7"/>
      <c r="AK16" s="1" t="s">
        <v>29</v>
      </c>
      <c r="AL16" s="32">
        <v>1100</v>
      </c>
      <c r="AQ16" s="7"/>
      <c r="AR16" s="7"/>
    </row>
    <row r="17" spans="1:65" ht="11.45" customHeight="1" x14ac:dyDescent="0.15">
      <c r="B17" s="140"/>
      <c r="C17" s="140"/>
      <c r="D17" s="140"/>
      <c r="E17" s="133"/>
      <c r="F17" s="133"/>
      <c r="G17" s="133"/>
      <c r="H17" s="133"/>
      <c r="I17" s="133"/>
      <c r="J17" s="133"/>
      <c r="K17" s="133"/>
      <c r="L17" s="133"/>
      <c r="M17" s="133"/>
      <c r="N17" s="133"/>
      <c r="O17" s="133"/>
      <c r="P17" s="133"/>
      <c r="Q17" s="133"/>
      <c r="R17" s="133"/>
      <c r="S17" s="133"/>
      <c r="T17" s="140"/>
      <c r="V17" s="136"/>
      <c r="W17" s="136"/>
      <c r="X17" s="136"/>
      <c r="Y17" s="133"/>
      <c r="Z17" s="133"/>
      <c r="AA17" s="133"/>
      <c r="AB17" s="133"/>
      <c r="AC17" s="133"/>
      <c r="AD17" s="133"/>
      <c r="AE17" s="133"/>
      <c r="AF17" s="133"/>
      <c r="AG17" s="140"/>
      <c r="AI17" s="100"/>
      <c r="AJ17" s="7"/>
      <c r="AK17" s="1" t="s">
        <v>31</v>
      </c>
      <c r="AL17" s="32">
        <v>1100</v>
      </c>
      <c r="AQ17" s="7"/>
      <c r="AR17" s="7"/>
    </row>
    <row r="18" spans="1:65" ht="11.45" customHeight="1" x14ac:dyDescent="0.15">
      <c r="B18" s="140" t="s">
        <v>21</v>
      </c>
      <c r="C18" s="140"/>
      <c r="D18" s="140"/>
      <c r="E18" s="136" t="s">
        <v>1</v>
      </c>
      <c r="F18" s="132"/>
      <c r="G18" s="132"/>
      <c r="H18" s="132"/>
      <c r="I18" s="17"/>
      <c r="J18" s="17"/>
      <c r="K18" s="17"/>
      <c r="L18" s="17"/>
      <c r="M18" s="17"/>
      <c r="N18" s="17"/>
      <c r="O18" s="17"/>
      <c r="P18" s="17"/>
      <c r="Q18" s="17"/>
      <c r="V18" s="141" t="s">
        <v>22</v>
      </c>
      <c r="W18" s="141"/>
      <c r="X18" s="141"/>
      <c r="Y18" s="132"/>
      <c r="Z18" s="132"/>
      <c r="AA18" s="132"/>
      <c r="AB18" s="132"/>
      <c r="AC18" s="132"/>
      <c r="AD18" s="132"/>
      <c r="AE18" s="132"/>
      <c r="AF18" s="132"/>
      <c r="AG18" s="120"/>
      <c r="AI18" s="100"/>
      <c r="AJ18" s="7"/>
      <c r="AK18" s="1" t="s">
        <v>32</v>
      </c>
      <c r="AL18" s="32">
        <v>1100</v>
      </c>
      <c r="AQ18" s="7"/>
      <c r="AR18" s="7"/>
    </row>
    <row r="19" spans="1:65" ht="11.45" customHeight="1" x14ac:dyDescent="0.15">
      <c r="B19" s="140"/>
      <c r="C19" s="140"/>
      <c r="D19" s="140"/>
      <c r="E19" s="143"/>
      <c r="F19" s="133"/>
      <c r="G19" s="133"/>
      <c r="H19" s="133"/>
      <c r="I19" s="17"/>
      <c r="J19" s="17"/>
      <c r="K19" s="17"/>
      <c r="L19" s="17"/>
      <c r="M19" s="17"/>
      <c r="N19" s="17"/>
      <c r="O19" s="17"/>
      <c r="P19" s="17"/>
      <c r="Q19" s="17"/>
      <c r="V19" s="141"/>
      <c r="W19" s="141"/>
      <c r="X19" s="141"/>
      <c r="Y19" s="133"/>
      <c r="Z19" s="133"/>
      <c r="AA19" s="133"/>
      <c r="AB19" s="133"/>
      <c r="AC19" s="133"/>
      <c r="AD19" s="133"/>
      <c r="AE19" s="133"/>
      <c r="AF19" s="133"/>
      <c r="AG19" s="36"/>
      <c r="AI19" s="100"/>
      <c r="AJ19" s="7"/>
      <c r="AK19" s="1" t="s">
        <v>34</v>
      </c>
      <c r="AL19" s="32">
        <v>1100</v>
      </c>
      <c r="AQ19" s="7"/>
      <c r="AR19" s="7"/>
    </row>
    <row r="20" spans="1:65" ht="11.45" customHeight="1" x14ac:dyDescent="0.15">
      <c r="A20" s="11" t="s">
        <v>25</v>
      </c>
      <c r="B20" s="12"/>
      <c r="C20" s="12"/>
      <c r="D20" s="12"/>
      <c r="E20" s="144"/>
      <c r="F20" s="144"/>
      <c r="G20" s="144"/>
      <c r="H20" s="146"/>
      <c r="I20" s="146"/>
      <c r="J20" s="146"/>
      <c r="K20" s="146"/>
      <c r="L20" s="146"/>
      <c r="M20" s="146"/>
      <c r="N20" s="146"/>
      <c r="O20" s="146"/>
      <c r="P20" s="146"/>
      <c r="Q20" s="146"/>
      <c r="R20" s="146"/>
      <c r="S20" s="146"/>
      <c r="T20" s="146"/>
      <c r="V20" s="141" t="s">
        <v>26</v>
      </c>
      <c r="W20" s="141"/>
      <c r="X20" s="141"/>
      <c r="Y20" s="132"/>
      <c r="Z20" s="132"/>
      <c r="AA20" s="132"/>
      <c r="AB20" s="132"/>
      <c r="AC20" s="132"/>
      <c r="AD20" s="132"/>
      <c r="AE20" s="132"/>
      <c r="AF20" s="132"/>
      <c r="AG20" s="36"/>
      <c r="AI20" s="100"/>
      <c r="AJ20" s="7"/>
      <c r="AK20" s="1" t="s">
        <v>35</v>
      </c>
      <c r="AL20" s="32">
        <v>1100</v>
      </c>
      <c r="AQ20" s="7"/>
      <c r="AR20" s="7"/>
    </row>
    <row r="21" spans="1:65" ht="11.45" customHeight="1" x14ac:dyDescent="0.15">
      <c r="A21" s="11"/>
      <c r="B21" s="12"/>
      <c r="C21" s="12"/>
      <c r="D21" s="12"/>
      <c r="E21" s="145"/>
      <c r="F21" s="145"/>
      <c r="G21" s="145"/>
      <c r="H21" s="147"/>
      <c r="I21" s="147"/>
      <c r="J21" s="147"/>
      <c r="K21" s="147"/>
      <c r="L21" s="147"/>
      <c r="M21" s="147"/>
      <c r="N21" s="147"/>
      <c r="O21" s="147"/>
      <c r="P21" s="147"/>
      <c r="Q21" s="147"/>
      <c r="R21" s="147"/>
      <c r="S21" s="147"/>
      <c r="T21" s="147"/>
      <c r="V21" s="141"/>
      <c r="W21" s="141"/>
      <c r="X21" s="141"/>
      <c r="Y21" s="133"/>
      <c r="Z21" s="133"/>
      <c r="AA21" s="133"/>
      <c r="AB21" s="133"/>
      <c r="AC21" s="133"/>
      <c r="AD21" s="133"/>
      <c r="AE21" s="133"/>
      <c r="AF21" s="133"/>
      <c r="AG21" s="36"/>
      <c r="AI21" s="100"/>
      <c r="AJ21" s="7"/>
      <c r="AK21" s="1" t="s">
        <v>36</v>
      </c>
      <c r="AL21" s="32">
        <v>1100</v>
      </c>
      <c r="AQ21" s="7"/>
      <c r="AR21" s="7"/>
    </row>
    <row r="22" spans="1:65" ht="6" customHeight="1" x14ac:dyDescent="0.15">
      <c r="A22" s="11"/>
      <c r="B22" s="13"/>
      <c r="C22" s="13"/>
      <c r="K22" s="13"/>
      <c r="L22" s="13"/>
      <c r="M22" s="18"/>
      <c r="N22" s="18"/>
      <c r="O22" s="18"/>
      <c r="P22" s="18"/>
      <c r="Q22" s="24"/>
      <c r="R22" s="24"/>
      <c r="S22" s="24"/>
      <c r="AG22" s="36"/>
      <c r="AI22" s="100"/>
      <c r="AJ22" s="7"/>
      <c r="AK22" s="1" t="s">
        <v>37</v>
      </c>
      <c r="AL22" s="32">
        <v>1100</v>
      </c>
      <c r="AQ22" s="7"/>
      <c r="AR22" s="7"/>
    </row>
    <row r="23" spans="1:65" ht="11.45" customHeight="1" x14ac:dyDescent="0.15">
      <c r="A23" s="142" t="s">
        <v>5</v>
      </c>
      <c r="B23" s="134" t="s">
        <v>30</v>
      </c>
      <c r="C23" s="134"/>
      <c r="D23" s="134"/>
      <c r="E23" s="134"/>
      <c r="F23" s="134"/>
      <c r="G23" s="134"/>
      <c r="H23" s="134"/>
      <c r="I23" s="134"/>
      <c r="J23" s="134"/>
      <c r="K23" s="134"/>
      <c r="L23" s="134"/>
      <c r="M23" s="134"/>
      <c r="N23" s="134"/>
      <c r="O23" s="134"/>
      <c r="P23" s="134"/>
      <c r="Q23" s="134"/>
      <c r="R23" s="17"/>
      <c r="S23" s="25"/>
      <c r="AG23" s="36"/>
      <c r="AI23" s="100"/>
      <c r="AJ23" s="7"/>
      <c r="AK23" s="1" t="s">
        <v>38</v>
      </c>
      <c r="AL23" s="32">
        <v>1100</v>
      </c>
      <c r="AQ23" s="7"/>
      <c r="AR23" s="7"/>
    </row>
    <row r="24" spans="1:65" ht="11.45" customHeight="1" x14ac:dyDescent="0.15">
      <c r="A24" s="142"/>
      <c r="B24" s="134"/>
      <c r="C24" s="134"/>
      <c r="D24" s="134"/>
      <c r="E24" s="134"/>
      <c r="F24" s="134"/>
      <c r="G24" s="134"/>
      <c r="H24" s="134"/>
      <c r="I24" s="134"/>
      <c r="J24" s="134"/>
      <c r="K24" s="134"/>
      <c r="L24" s="134"/>
      <c r="M24" s="134"/>
      <c r="N24" s="134"/>
      <c r="O24" s="134"/>
      <c r="P24" s="134"/>
      <c r="Q24" s="134"/>
      <c r="R24" s="17"/>
      <c r="S24" s="25"/>
      <c r="AG24" s="36"/>
      <c r="AI24" s="100"/>
      <c r="AJ24" s="7"/>
      <c r="AK24" s="1" t="s">
        <v>39</v>
      </c>
      <c r="AL24" s="32">
        <v>1100</v>
      </c>
      <c r="AQ24" s="7"/>
      <c r="AR24" s="7"/>
    </row>
    <row r="25" spans="1:65" ht="11.45" customHeight="1" x14ac:dyDescent="0.15">
      <c r="A25" s="13"/>
      <c r="B25" s="140" t="s">
        <v>16</v>
      </c>
      <c r="C25" s="140"/>
      <c r="D25" s="140"/>
      <c r="E25" s="132"/>
      <c r="F25" s="132"/>
      <c r="G25" s="132"/>
      <c r="H25" s="132"/>
      <c r="I25" s="132"/>
      <c r="J25" s="132"/>
      <c r="K25" s="132"/>
      <c r="L25" s="132"/>
      <c r="M25" s="132"/>
      <c r="N25" s="132"/>
      <c r="O25" s="132"/>
      <c r="P25" s="132"/>
      <c r="Q25" s="132"/>
      <c r="R25" s="132"/>
      <c r="S25" s="132"/>
      <c r="T25" s="140" t="s">
        <v>17</v>
      </c>
      <c r="V25" s="136" t="s">
        <v>33</v>
      </c>
      <c r="W25" s="136"/>
      <c r="X25" s="136"/>
      <c r="Y25" s="132"/>
      <c r="Z25" s="132"/>
      <c r="AA25" s="132"/>
      <c r="AB25" s="132"/>
      <c r="AC25" s="132"/>
      <c r="AD25" s="132"/>
      <c r="AE25" s="132"/>
      <c r="AF25" s="132"/>
      <c r="AG25" s="140" t="s">
        <v>17</v>
      </c>
      <c r="AI25" s="100"/>
      <c r="AJ25" s="7"/>
      <c r="AK25" s="1" t="s">
        <v>40</v>
      </c>
      <c r="AL25" s="32">
        <v>1100</v>
      </c>
      <c r="AQ25" s="7"/>
      <c r="AR25" s="7"/>
    </row>
    <row r="26" spans="1:65" ht="11.45" customHeight="1" x14ac:dyDescent="0.15">
      <c r="A26" s="13"/>
      <c r="B26" s="140"/>
      <c r="C26" s="140"/>
      <c r="D26" s="140"/>
      <c r="E26" s="133"/>
      <c r="F26" s="133"/>
      <c r="G26" s="133"/>
      <c r="H26" s="133"/>
      <c r="I26" s="133"/>
      <c r="J26" s="133"/>
      <c r="K26" s="133"/>
      <c r="L26" s="133"/>
      <c r="M26" s="133"/>
      <c r="N26" s="133"/>
      <c r="O26" s="133"/>
      <c r="P26" s="133"/>
      <c r="Q26" s="133"/>
      <c r="R26" s="133"/>
      <c r="S26" s="133"/>
      <c r="T26" s="140"/>
      <c r="V26" s="136"/>
      <c r="W26" s="136"/>
      <c r="X26" s="136"/>
      <c r="Y26" s="133"/>
      <c r="Z26" s="133"/>
      <c r="AA26" s="133"/>
      <c r="AB26" s="133"/>
      <c r="AC26" s="133"/>
      <c r="AD26" s="133"/>
      <c r="AE26" s="133"/>
      <c r="AF26" s="133"/>
      <c r="AG26" s="140"/>
      <c r="AI26" s="100"/>
      <c r="AJ26" s="7"/>
      <c r="AK26" s="1" t="s">
        <v>41</v>
      </c>
      <c r="AL26" s="32">
        <v>1100</v>
      </c>
      <c r="AQ26" s="7"/>
      <c r="AR26" s="7"/>
      <c r="BL26" s="16"/>
      <c r="BM26" s="16"/>
    </row>
    <row r="27" spans="1:65" ht="11.45" customHeight="1" x14ac:dyDescent="0.15">
      <c r="A27" s="13"/>
      <c r="B27" s="140" t="s">
        <v>21</v>
      </c>
      <c r="C27" s="140"/>
      <c r="D27" s="140"/>
      <c r="E27" s="136" t="s">
        <v>1</v>
      </c>
      <c r="F27" s="132"/>
      <c r="G27" s="132"/>
      <c r="H27" s="132"/>
      <c r="I27" s="17"/>
      <c r="J27" s="17"/>
      <c r="K27" s="17"/>
      <c r="L27" s="17"/>
      <c r="M27" s="17"/>
      <c r="N27" s="17"/>
      <c r="O27" s="17"/>
      <c r="P27" s="17"/>
      <c r="Q27" s="17"/>
      <c r="V27" s="141" t="s">
        <v>22</v>
      </c>
      <c r="W27" s="141"/>
      <c r="X27" s="141"/>
      <c r="Y27" s="132"/>
      <c r="Z27" s="132"/>
      <c r="AA27" s="132"/>
      <c r="AB27" s="132"/>
      <c r="AC27" s="132"/>
      <c r="AD27" s="132"/>
      <c r="AE27" s="132"/>
      <c r="AF27" s="132"/>
      <c r="AG27" s="16"/>
      <c r="AI27" s="100"/>
      <c r="AJ27" s="7"/>
      <c r="AK27" s="1" t="s">
        <v>42</v>
      </c>
      <c r="AL27" s="32">
        <v>1100</v>
      </c>
      <c r="AQ27" s="7"/>
      <c r="AR27" s="7"/>
      <c r="BL27" s="16"/>
      <c r="BM27" s="16"/>
    </row>
    <row r="28" spans="1:65" ht="11.45" customHeight="1" x14ac:dyDescent="0.15">
      <c r="A28" s="13"/>
      <c r="B28" s="140"/>
      <c r="C28" s="140"/>
      <c r="D28" s="140"/>
      <c r="E28" s="143"/>
      <c r="F28" s="133"/>
      <c r="G28" s="133"/>
      <c r="H28" s="133"/>
      <c r="I28" s="17"/>
      <c r="J28" s="17"/>
      <c r="K28" s="17"/>
      <c r="L28" s="17"/>
      <c r="M28" s="17"/>
      <c r="N28" s="17"/>
      <c r="O28" s="17"/>
      <c r="P28" s="17"/>
      <c r="Q28" s="17"/>
      <c r="V28" s="141"/>
      <c r="W28" s="141"/>
      <c r="X28" s="141"/>
      <c r="Y28" s="133"/>
      <c r="Z28" s="133"/>
      <c r="AA28" s="133"/>
      <c r="AB28" s="133"/>
      <c r="AC28" s="133"/>
      <c r="AD28" s="133"/>
      <c r="AE28" s="133"/>
      <c r="AF28" s="133"/>
      <c r="AI28" s="100"/>
      <c r="AJ28" s="7"/>
      <c r="AK28" s="1" t="s">
        <v>43</v>
      </c>
      <c r="AL28" s="32">
        <v>1100</v>
      </c>
      <c r="AQ28" s="7"/>
      <c r="AR28" s="7"/>
      <c r="BL28" s="16"/>
      <c r="BM28" s="16"/>
    </row>
    <row r="29" spans="1:65" ht="11.45" customHeight="1" x14ac:dyDescent="0.15">
      <c r="A29" s="11"/>
      <c r="B29" s="12"/>
      <c r="C29" s="12"/>
      <c r="D29" s="12"/>
      <c r="E29" s="144"/>
      <c r="F29" s="144"/>
      <c r="G29" s="144"/>
      <c r="H29" s="146"/>
      <c r="I29" s="146"/>
      <c r="J29" s="146"/>
      <c r="K29" s="146"/>
      <c r="L29" s="146"/>
      <c r="M29" s="146"/>
      <c r="N29" s="146"/>
      <c r="O29" s="146"/>
      <c r="P29" s="146"/>
      <c r="Q29" s="146"/>
      <c r="R29" s="146"/>
      <c r="S29" s="146"/>
      <c r="T29" s="146"/>
      <c r="U29" s="10"/>
      <c r="AD29" s="31"/>
      <c r="AI29" s="100"/>
      <c r="AJ29" s="7"/>
      <c r="AK29" s="1" t="s">
        <v>44</v>
      </c>
      <c r="AL29" s="32">
        <v>1100</v>
      </c>
      <c r="AQ29" s="7"/>
      <c r="AR29" s="101"/>
      <c r="BL29" s="16"/>
      <c r="BM29" s="16"/>
    </row>
    <row r="30" spans="1:65" ht="11.45" customHeight="1" x14ac:dyDescent="0.15">
      <c r="A30" s="11"/>
      <c r="B30" s="12"/>
      <c r="C30" s="12"/>
      <c r="D30" s="12"/>
      <c r="E30" s="145"/>
      <c r="F30" s="145"/>
      <c r="G30" s="145"/>
      <c r="H30" s="147"/>
      <c r="I30" s="147"/>
      <c r="J30" s="147"/>
      <c r="K30" s="147"/>
      <c r="L30" s="147"/>
      <c r="M30" s="147"/>
      <c r="N30" s="147"/>
      <c r="O30" s="147"/>
      <c r="P30" s="147"/>
      <c r="Q30" s="147"/>
      <c r="R30" s="147"/>
      <c r="S30" s="147"/>
      <c r="T30" s="147"/>
      <c r="U30" s="10"/>
      <c r="V30" s="31"/>
      <c r="W30" s="31"/>
      <c r="X30" s="31"/>
      <c r="Y30" s="31"/>
      <c r="Z30" s="31"/>
      <c r="AA30" s="31"/>
      <c r="AB30" s="31"/>
      <c r="AC30" s="31"/>
      <c r="AD30" s="31"/>
      <c r="AI30" s="100" t="str">
        <f>IF($AQ$30=1,"ok","ng")</f>
        <v>ok</v>
      </c>
      <c r="AJ30" s="100">
        <f>IF(AI30="ok",AC36,"0")</f>
        <v>0</v>
      </c>
      <c r="AK30" s="1" t="s">
        <v>45</v>
      </c>
      <c r="AL30" s="32">
        <v>1100</v>
      </c>
      <c r="AN30" s="6">
        <v>1</v>
      </c>
      <c r="AP30" s="6">
        <f>Y36*AJ30</f>
        <v>0</v>
      </c>
      <c r="AQ30" s="6">
        <v>1</v>
      </c>
      <c r="AR30" s="6"/>
    </row>
    <row r="31" spans="1:65" ht="6" customHeight="1" x14ac:dyDescent="0.15">
      <c r="A31" s="11"/>
      <c r="B31" s="13"/>
      <c r="C31" s="13"/>
      <c r="K31" s="13"/>
      <c r="L31" s="13"/>
      <c r="M31" s="18"/>
      <c r="N31" s="18"/>
      <c r="O31" s="18"/>
      <c r="P31" s="18"/>
      <c r="Q31" s="24"/>
      <c r="R31" s="24"/>
      <c r="S31" s="24"/>
      <c r="AH31" s="37"/>
      <c r="AI31" s="100" t="str">
        <f>IF($AQ$30=2,"ok","ng")</f>
        <v>ng</v>
      </c>
      <c r="AJ31" s="100" t="str">
        <f>IF(AI31="ok",AC37,"0")</f>
        <v>0</v>
      </c>
      <c r="AK31" s="1" t="s">
        <v>46</v>
      </c>
      <c r="AL31" s="32">
        <v>1100</v>
      </c>
      <c r="AM31" s="38"/>
      <c r="AN31" s="6">
        <v>2</v>
      </c>
      <c r="AP31" s="6">
        <f>Y37*AJ31</f>
        <v>0</v>
      </c>
      <c r="AQ31" s="7"/>
      <c r="AR31" s="7"/>
    </row>
    <row r="32" spans="1:65" ht="12" customHeight="1" x14ac:dyDescent="0.15">
      <c r="A32" s="142" t="s">
        <v>5</v>
      </c>
      <c r="B32" s="134" t="s">
        <v>96</v>
      </c>
      <c r="C32" s="134"/>
      <c r="D32" s="134"/>
      <c r="E32" s="134"/>
      <c r="F32" s="134"/>
      <c r="G32" s="134"/>
      <c r="H32" s="134"/>
      <c r="I32" s="134"/>
      <c r="J32" s="134"/>
      <c r="K32" s="134"/>
      <c r="L32" s="134"/>
      <c r="M32" s="134"/>
      <c r="N32" s="134"/>
      <c r="O32" s="134"/>
      <c r="P32" s="134"/>
      <c r="Q32" s="105"/>
      <c r="R32" s="119"/>
      <c r="S32" s="106"/>
      <c r="T32" s="106"/>
      <c r="U32" s="106"/>
      <c r="V32" s="106"/>
      <c r="W32" s="26"/>
      <c r="X32" s="26"/>
      <c r="Y32" s="26"/>
      <c r="Z32" s="26"/>
      <c r="AA32" s="26"/>
      <c r="AB32" s="26"/>
      <c r="AC32" s="26"/>
      <c r="AH32" s="39"/>
      <c r="AI32" s="100" t="str">
        <f>IF($AQ$30=3,"ok","ng")</f>
        <v>ng</v>
      </c>
      <c r="AJ32" s="100" t="str">
        <f>IF(AI32="ok",AC38,"0")</f>
        <v>0</v>
      </c>
      <c r="AK32" s="3" t="s">
        <v>50</v>
      </c>
      <c r="AL32" s="32">
        <v>1100</v>
      </c>
      <c r="AM32" s="40"/>
      <c r="AN32" s="43">
        <v>3</v>
      </c>
      <c r="AQ32" s="7"/>
      <c r="AR32" s="7"/>
    </row>
    <row r="33" spans="1:65" ht="12" customHeight="1" x14ac:dyDescent="0.15">
      <c r="A33" s="142"/>
      <c r="B33" s="134"/>
      <c r="C33" s="134"/>
      <c r="D33" s="134"/>
      <c r="E33" s="134"/>
      <c r="F33" s="134"/>
      <c r="G33" s="134"/>
      <c r="H33" s="134"/>
      <c r="I33" s="134"/>
      <c r="J33" s="134"/>
      <c r="K33" s="134"/>
      <c r="L33" s="134"/>
      <c r="M33" s="134"/>
      <c r="N33" s="134"/>
      <c r="O33" s="134"/>
      <c r="P33" s="134"/>
      <c r="Q33" s="105"/>
      <c r="R33" s="119"/>
      <c r="S33" s="106"/>
      <c r="T33" s="106"/>
      <c r="U33" s="106"/>
      <c r="V33" s="106"/>
      <c r="W33" s="26"/>
      <c r="X33" s="26"/>
      <c r="Y33" s="26"/>
      <c r="Z33" s="26"/>
      <c r="AA33" s="26"/>
      <c r="AB33" s="26"/>
      <c r="AC33" s="26"/>
      <c r="AH33" s="39"/>
      <c r="AI33" s="100" t="str">
        <f>IF($AQ$30=4,"ok","ng")</f>
        <v>ng</v>
      </c>
      <c r="AJ33" s="100" t="str">
        <f>IF(AI33="ok",#REF!,"0")</f>
        <v>0</v>
      </c>
      <c r="AK33" s="3" t="s">
        <v>52</v>
      </c>
      <c r="AL33" s="32">
        <v>1100</v>
      </c>
      <c r="AM33" s="40"/>
      <c r="AN33" s="43">
        <v>4</v>
      </c>
      <c r="AQ33" s="7"/>
      <c r="AR33" s="7"/>
    </row>
    <row r="34" spans="1:65" ht="3" customHeight="1" thickBot="1" x14ac:dyDescent="0.2">
      <c r="A34" s="11"/>
      <c r="B34" s="13"/>
      <c r="C34" s="13"/>
      <c r="K34" s="13"/>
      <c r="L34" s="13"/>
      <c r="M34" s="18"/>
      <c r="N34" s="18"/>
      <c r="O34" s="18"/>
      <c r="P34" s="18"/>
      <c r="Q34" s="24"/>
      <c r="R34" s="24"/>
      <c r="S34" s="24"/>
      <c r="Z34" s="10"/>
      <c r="AA34" s="10"/>
      <c r="AB34" s="10"/>
      <c r="AC34" s="10"/>
      <c r="AD34" s="10"/>
      <c r="AE34" s="10"/>
      <c r="AF34" s="9"/>
      <c r="AH34" s="41"/>
      <c r="AI34" s="100" t="str">
        <f>IF($AQ$30=5,"ok","ng")</f>
        <v>ng</v>
      </c>
      <c r="AJ34" s="100" t="str">
        <f>IF(AI34="ok",#REF!,"0")</f>
        <v>0</v>
      </c>
      <c r="AK34" s="4" t="s">
        <v>53</v>
      </c>
      <c r="AL34" s="32">
        <v>1100</v>
      </c>
      <c r="AM34" s="42"/>
      <c r="AN34" s="44">
        <v>5</v>
      </c>
      <c r="AQ34" s="7"/>
      <c r="AR34" s="7"/>
    </row>
    <row r="35" spans="1:65" ht="30" customHeight="1" thickTop="1" thickBot="1" x14ac:dyDescent="0.2">
      <c r="A35" s="11"/>
      <c r="B35" s="166"/>
      <c r="C35" s="166"/>
      <c r="D35" s="166"/>
      <c r="E35" s="129" t="s">
        <v>47</v>
      </c>
      <c r="F35" s="131"/>
      <c r="G35" s="167" t="s">
        <v>98</v>
      </c>
      <c r="H35" s="168"/>
      <c r="I35" s="168"/>
      <c r="J35" s="168"/>
      <c r="K35" s="168"/>
      <c r="L35" s="168"/>
      <c r="M35" s="168"/>
      <c r="N35" s="168"/>
      <c r="O35" s="168"/>
      <c r="P35" s="168"/>
      <c r="Q35" s="168"/>
      <c r="R35" s="168"/>
      <c r="S35" s="168"/>
      <c r="T35" s="168"/>
      <c r="U35" s="168"/>
      <c r="V35" s="168"/>
      <c r="W35" s="168"/>
      <c r="X35" s="168"/>
      <c r="Y35" s="127" t="s">
        <v>48</v>
      </c>
      <c r="Z35" s="127"/>
      <c r="AA35" s="127"/>
      <c r="AB35" s="128"/>
      <c r="AC35" s="129" t="s">
        <v>49</v>
      </c>
      <c r="AD35" s="130"/>
      <c r="AE35" s="131"/>
      <c r="AF35" s="9"/>
      <c r="AG35" s="9"/>
      <c r="AH35" s="39"/>
      <c r="AI35" s="100" t="str">
        <f>IF($AQ$30=6,"ok","ng")</f>
        <v>ng</v>
      </c>
      <c r="AJ35" s="100" t="str">
        <f>IF(AI35="ok",#REF!,"0")</f>
        <v>0</v>
      </c>
      <c r="AK35" s="3" t="s">
        <v>54</v>
      </c>
      <c r="AL35" s="32">
        <v>1100</v>
      </c>
      <c r="AM35" s="40"/>
      <c r="AN35" s="43">
        <v>6</v>
      </c>
      <c r="AQ35" s="7"/>
      <c r="AR35" s="7"/>
    </row>
    <row r="36" spans="1:65" ht="30" customHeight="1" thickTop="1" thickBot="1" x14ac:dyDescent="0.2">
      <c r="A36" s="11"/>
      <c r="B36" s="169" t="s">
        <v>51</v>
      </c>
      <c r="C36" s="170"/>
      <c r="D36" s="170"/>
      <c r="E36" s="171"/>
      <c r="F36" s="172"/>
      <c r="G36" s="173" t="s">
        <v>99</v>
      </c>
      <c r="H36" s="174"/>
      <c r="I36" s="174"/>
      <c r="J36" s="174"/>
      <c r="K36" s="174"/>
      <c r="L36" s="174"/>
      <c r="M36" s="174"/>
      <c r="N36" s="174"/>
      <c r="O36" s="174"/>
      <c r="P36" s="174"/>
      <c r="Q36" s="174"/>
      <c r="R36" s="174"/>
      <c r="S36" s="174"/>
      <c r="T36" s="174"/>
      <c r="U36" s="174"/>
      <c r="V36" s="174"/>
      <c r="W36" s="174"/>
      <c r="X36" s="174"/>
      <c r="Y36" s="175">
        <v>9020</v>
      </c>
      <c r="Z36" s="175"/>
      <c r="AA36" s="175"/>
      <c r="AB36" s="176"/>
      <c r="AC36" s="180"/>
      <c r="AD36" s="181"/>
      <c r="AE36" s="182"/>
      <c r="AF36" s="135" t="str">
        <f>IF(AQ30=1,"必須です","")</f>
        <v>必須です</v>
      </c>
      <c r="AG36" s="135"/>
      <c r="AH36" s="39"/>
      <c r="AI36" s="100" t="str">
        <f>IF($AQ$30=7,"ok","ng")</f>
        <v>ng</v>
      </c>
      <c r="AJ36" s="100" t="str">
        <f>IF(AI36="ok",#REF!,"0")</f>
        <v>0</v>
      </c>
      <c r="AK36" s="3" t="s">
        <v>55</v>
      </c>
      <c r="AL36" s="32">
        <v>1100</v>
      </c>
      <c r="AM36" s="40"/>
      <c r="AN36" s="43">
        <v>7</v>
      </c>
      <c r="AQ36" s="7"/>
      <c r="AR36" s="7"/>
    </row>
    <row r="37" spans="1:65" ht="30" customHeight="1" thickTop="1" thickBot="1" x14ac:dyDescent="0.2">
      <c r="A37" s="11"/>
      <c r="B37" s="169" t="s">
        <v>97</v>
      </c>
      <c r="C37" s="170"/>
      <c r="D37" s="170"/>
      <c r="E37" s="171"/>
      <c r="F37" s="172"/>
      <c r="G37" s="173" t="s">
        <v>100</v>
      </c>
      <c r="H37" s="174"/>
      <c r="I37" s="174"/>
      <c r="J37" s="174"/>
      <c r="K37" s="174"/>
      <c r="L37" s="174"/>
      <c r="M37" s="174"/>
      <c r="N37" s="174"/>
      <c r="O37" s="174"/>
      <c r="P37" s="174"/>
      <c r="Q37" s="174"/>
      <c r="R37" s="174"/>
      <c r="S37" s="174"/>
      <c r="T37" s="174"/>
      <c r="U37" s="174"/>
      <c r="V37" s="174"/>
      <c r="W37" s="174"/>
      <c r="X37" s="174"/>
      <c r="Y37" s="175">
        <v>5940</v>
      </c>
      <c r="Z37" s="175"/>
      <c r="AA37" s="175"/>
      <c r="AB37" s="176"/>
      <c r="AC37" s="177"/>
      <c r="AD37" s="178"/>
      <c r="AE37" s="179"/>
      <c r="AF37" s="135" t="str">
        <f>IF(AQ30=2,"必須です","")</f>
        <v/>
      </c>
      <c r="AG37" s="135"/>
      <c r="AH37" s="39"/>
      <c r="AI37" s="100" t="str">
        <f>IF($AQ$30=8,"ok","ng")</f>
        <v>ng</v>
      </c>
      <c r="AJ37" s="100" t="str">
        <f>IF(AI37="ok",#REF!,"0")</f>
        <v>0</v>
      </c>
      <c r="AK37" s="3" t="s">
        <v>56</v>
      </c>
      <c r="AL37" s="32">
        <v>1100</v>
      </c>
      <c r="AM37" s="40"/>
      <c r="AN37" s="43">
        <v>8</v>
      </c>
      <c r="AQ37" s="7"/>
      <c r="AR37" s="7"/>
    </row>
    <row r="38" spans="1:65" ht="6" customHeight="1" thickTop="1" x14ac:dyDescent="0.15">
      <c r="A38" s="11"/>
      <c r="B38" s="107"/>
      <c r="C38" s="9"/>
      <c r="D38" s="9"/>
      <c r="E38" s="9"/>
      <c r="F38" s="9"/>
      <c r="G38" s="31"/>
      <c r="H38" s="31"/>
      <c r="I38" s="53"/>
      <c r="J38" s="53"/>
      <c r="K38" s="53"/>
      <c r="L38" s="53"/>
      <c r="M38" s="53"/>
      <c r="N38" s="53"/>
      <c r="O38" s="53"/>
      <c r="P38" s="53"/>
      <c r="Q38" s="53"/>
      <c r="R38" s="53"/>
      <c r="S38" s="53"/>
      <c r="T38" s="53"/>
      <c r="U38" s="53"/>
      <c r="V38" s="53"/>
      <c r="W38" s="53"/>
      <c r="X38" s="53"/>
      <c r="Y38" s="108"/>
      <c r="Z38" s="108"/>
      <c r="AA38" s="108"/>
      <c r="AB38" s="108"/>
      <c r="AC38" s="34"/>
      <c r="AD38" s="34"/>
      <c r="AE38" s="34"/>
      <c r="AF38" s="135" t="str">
        <f>IF(AQ30=3,"必須です","")</f>
        <v/>
      </c>
      <c r="AG38" s="135"/>
      <c r="AH38" s="37"/>
      <c r="AI38" s="100" t="str">
        <f>IF($AQ$30=9,"ok","ng")</f>
        <v>ng</v>
      </c>
      <c r="AJ38" s="100" t="str">
        <f>IF(AI38="ok",#REF!,"0")</f>
        <v>0</v>
      </c>
      <c r="AK38" s="1" t="s">
        <v>57</v>
      </c>
      <c r="AL38" s="32">
        <v>1100</v>
      </c>
      <c r="AM38" s="38"/>
      <c r="AN38" s="6">
        <v>9</v>
      </c>
      <c r="AO38" s="38"/>
      <c r="AQ38" s="7"/>
      <c r="AR38" s="7"/>
      <c r="BL38" s="16"/>
      <c r="BM38" s="16"/>
    </row>
    <row r="39" spans="1:65" ht="5.25" customHeight="1" x14ac:dyDescent="0.35">
      <c r="B39" s="11"/>
      <c r="C39" s="151" t="s">
        <v>67</v>
      </c>
      <c r="D39" s="151"/>
      <c r="E39" s="151"/>
      <c r="F39" s="151"/>
      <c r="G39" s="151"/>
      <c r="H39" s="151"/>
      <c r="I39" s="151"/>
      <c r="J39" s="19"/>
      <c r="K39" s="151" t="s">
        <v>68</v>
      </c>
      <c r="L39" s="151"/>
      <c r="M39" s="151"/>
      <c r="N39" s="151"/>
      <c r="O39" s="151"/>
      <c r="P39" s="151"/>
      <c r="Q39" s="27"/>
      <c r="R39" s="151" t="s">
        <v>69</v>
      </c>
      <c r="S39" s="151"/>
      <c r="T39" s="151"/>
      <c r="U39" s="151"/>
      <c r="V39" s="151"/>
      <c r="W39" s="151"/>
      <c r="X39" s="28"/>
      <c r="Y39" s="151" t="s">
        <v>70</v>
      </c>
      <c r="Z39" s="151"/>
      <c r="AA39" s="151"/>
      <c r="AB39" s="151"/>
      <c r="AC39" s="151"/>
      <c r="AD39" s="151"/>
      <c r="AE39" s="151"/>
      <c r="AF39" s="16"/>
      <c r="AH39" s="37"/>
      <c r="AI39" s="100" t="str">
        <f>IF($AQ$30=10,"ok","ng")</f>
        <v>ng</v>
      </c>
      <c r="AJ39" s="100" t="str">
        <f>IF(AI39="ok",#REF!,"0")</f>
        <v>0</v>
      </c>
      <c r="AK39" s="1" t="s">
        <v>58</v>
      </c>
      <c r="AL39" s="32">
        <v>1100</v>
      </c>
      <c r="AM39" s="38"/>
      <c r="AN39" s="6">
        <v>10</v>
      </c>
      <c r="AO39" s="38"/>
      <c r="AQ39" s="7"/>
      <c r="AR39" s="7"/>
      <c r="BL39" s="16"/>
      <c r="BM39" s="16"/>
    </row>
    <row r="40" spans="1:65" ht="11.45" customHeight="1" thickBot="1" x14ac:dyDescent="0.4">
      <c r="B40" s="11"/>
      <c r="C40" s="151"/>
      <c r="D40" s="151"/>
      <c r="E40" s="151"/>
      <c r="F40" s="151"/>
      <c r="G40" s="151"/>
      <c r="H40" s="151"/>
      <c r="I40" s="151"/>
      <c r="J40" s="19"/>
      <c r="K40" s="151"/>
      <c r="L40" s="151"/>
      <c r="M40" s="151"/>
      <c r="N40" s="151"/>
      <c r="O40" s="151"/>
      <c r="P40" s="151"/>
      <c r="Q40" s="27"/>
      <c r="R40" s="151"/>
      <c r="S40" s="151"/>
      <c r="T40" s="151"/>
      <c r="U40" s="151"/>
      <c r="V40" s="151"/>
      <c r="W40" s="151"/>
      <c r="X40" s="28"/>
      <c r="Y40" s="151"/>
      <c r="Z40" s="151"/>
      <c r="AA40" s="151"/>
      <c r="AB40" s="151"/>
      <c r="AC40" s="151"/>
      <c r="AD40" s="151"/>
      <c r="AE40" s="151"/>
      <c r="AF40" s="16"/>
      <c r="AH40" s="37"/>
      <c r="AI40" s="100" t="str">
        <f>IF($AQ$30=11,"ok","ng")</f>
        <v>ng</v>
      </c>
      <c r="AJ40" s="100" t="str">
        <f>IF(AI40="ok",#REF!,"0")</f>
        <v>0</v>
      </c>
      <c r="AK40" s="1" t="s">
        <v>59</v>
      </c>
      <c r="AL40" s="32">
        <v>1100</v>
      </c>
      <c r="AM40" s="38"/>
      <c r="AN40" s="6">
        <v>11</v>
      </c>
      <c r="AO40" s="38"/>
      <c r="AQ40" s="7"/>
      <c r="AR40" s="7"/>
      <c r="BL40" s="16"/>
      <c r="BM40" s="16"/>
    </row>
    <row r="41" spans="1:65" ht="11.45" customHeight="1" thickTop="1" x14ac:dyDescent="0.15">
      <c r="B41" s="11"/>
      <c r="C41" s="152">
        <f>AP46</f>
        <v>0</v>
      </c>
      <c r="D41" s="153"/>
      <c r="E41" s="153"/>
      <c r="F41" s="153"/>
      <c r="G41" s="153"/>
      <c r="H41" s="137" t="s">
        <v>71</v>
      </c>
      <c r="I41" s="20"/>
      <c r="J41" s="139" t="s">
        <v>72</v>
      </c>
      <c r="K41" s="152" t="e">
        <f>IF(AK53&lt;&gt;"",AK53,IF(AK52&lt;&gt;"",AK52,IF(AK51&lt;&gt;"",AK51,)))</f>
        <v>#N/A</v>
      </c>
      <c r="L41" s="153"/>
      <c r="M41" s="153"/>
      <c r="N41" s="153"/>
      <c r="O41" s="164" t="s">
        <v>71</v>
      </c>
      <c r="P41" s="21"/>
      <c r="Q41" s="139" t="s">
        <v>72</v>
      </c>
      <c r="R41" s="152" t="str">
        <f>IF(AL61=TRUE,AK60,"0")</f>
        <v>330</v>
      </c>
      <c r="S41" s="153"/>
      <c r="T41" s="153"/>
      <c r="U41" s="153"/>
      <c r="V41" s="164" t="s">
        <v>71</v>
      </c>
      <c r="W41" s="21"/>
      <c r="X41" s="139" t="s">
        <v>72</v>
      </c>
      <c r="Y41" s="156" t="e">
        <f>C41+K41+R41</f>
        <v>#N/A</v>
      </c>
      <c r="Z41" s="157"/>
      <c r="AA41" s="157"/>
      <c r="AB41" s="157"/>
      <c r="AC41" s="157"/>
      <c r="AD41" s="160" t="s">
        <v>71</v>
      </c>
      <c r="AE41" s="93"/>
      <c r="AF41" s="16"/>
      <c r="AH41" s="37"/>
      <c r="AI41" s="100" t="str">
        <f>IF($AQ$30=12,"ok","ng")</f>
        <v>ng</v>
      </c>
      <c r="AJ41" s="100" t="str">
        <f>IF(AI41="ok",#REF!,"0")</f>
        <v>0</v>
      </c>
      <c r="AK41" s="1" t="s">
        <v>60</v>
      </c>
      <c r="AL41" s="32">
        <v>1100</v>
      </c>
      <c r="AM41" s="38"/>
      <c r="AN41" s="6">
        <v>12</v>
      </c>
      <c r="AO41" s="38"/>
      <c r="AQ41" s="7"/>
      <c r="AR41" s="7"/>
      <c r="BL41" s="16"/>
      <c r="BM41" s="16"/>
    </row>
    <row r="42" spans="1:65" ht="11.45" customHeight="1" thickBot="1" x14ac:dyDescent="0.2">
      <c r="B42" s="11"/>
      <c r="C42" s="154"/>
      <c r="D42" s="155"/>
      <c r="E42" s="155"/>
      <c r="F42" s="155"/>
      <c r="G42" s="155"/>
      <c r="H42" s="138"/>
      <c r="I42" s="22"/>
      <c r="J42" s="139"/>
      <c r="K42" s="154"/>
      <c r="L42" s="155"/>
      <c r="M42" s="155"/>
      <c r="N42" s="155"/>
      <c r="O42" s="165"/>
      <c r="P42" s="23"/>
      <c r="Q42" s="139"/>
      <c r="R42" s="154"/>
      <c r="S42" s="155"/>
      <c r="T42" s="155"/>
      <c r="U42" s="155"/>
      <c r="V42" s="165"/>
      <c r="W42" s="23"/>
      <c r="X42" s="139"/>
      <c r="Y42" s="158"/>
      <c r="Z42" s="159"/>
      <c r="AA42" s="159"/>
      <c r="AB42" s="159"/>
      <c r="AC42" s="159"/>
      <c r="AD42" s="161"/>
      <c r="AE42" s="94"/>
      <c r="AF42" s="16"/>
      <c r="AH42" s="37"/>
      <c r="AI42" s="100" t="str">
        <f>IF($AQ$30=13,"ok","ng")</f>
        <v>ng</v>
      </c>
      <c r="AJ42" s="100" t="str">
        <f>IF(AI42="ok",#REF!,"0")</f>
        <v>0</v>
      </c>
      <c r="AK42" s="1" t="s">
        <v>61</v>
      </c>
      <c r="AL42" s="32">
        <v>1100</v>
      </c>
      <c r="AM42" s="38"/>
      <c r="AN42" s="8">
        <v>13</v>
      </c>
      <c r="AO42" s="38"/>
      <c r="AQ42" s="7"/>
      <c r="AR42" s="7"/>
      <c r="BL42" s="16"/>
      <c r="BM42" s="16"/>
    </row>
    <row r="43" spans="1:65" ht="6" customHeight="1" thickTop="1" x14ac:dyDescent="0.15">
      <c r="B43" s="11"/>
      <c r="C43" s="15"/>
      <c r="D43" s="15"/>
      <c r="E43" s="15"/>
      <c r="F43" s="15"/>
      <c r="G43" s="15"/>
      <c r="H43" s="15"/>
      <c r="I43" s="15"/>
      <c r="J43" s="15"/>
      <c r="K43" s="15"/>
      <c r="L43" s="15"/>
      <c r="M43" s="15"/>
      <c r="N43" s="15"/>
      <c r="O43" s="121"/>
      <c r="P43" s="121"/>
      <c r="Q43" s="121"/>
      <c r="R43" s="30"/>
      <c r="S43" s="30"/>
      <c r="T43" s="30"/>
      <c r="U43" s="30"/>
      <c r="V43" s="30"/>
      <c r="W43" s="30"/>
      <c r="X43" s="29"/>
      <c r="Y43" s="29"/>
      <c r="Z43" s="121"/>
      <c r="AA43" s="121"/>
      <c r="AB43" s="121"/>
      <c r="AC43" s="121"/>
      <c r="AD43" s="121"/>
      <c r="AE43" s="121"/>
      <c r="AF43" s="16"/>
      <c r="AH43" s="37"/>
      <c r="AI43" s="100" t="str">
        <f>IF($AQ$30=14,"ok","ng")</f>
        <v>ng</v>
      </c>
      <c r="AJ43" s="100" t="str">
        <f>IF(AI43="ok",#REF!,"0")</f>
        <v>0</v>
      </c>
      <c r="AK43" s="1" t="s">
        <v>62</v>
      </c>
      <c r="AL43" s="32">
        <v>1100</v>
      </c>
      <c r="AM43" s="38"/>
      <c r="AN43" s="8">
        <v>14</v>
      </c>
      <c r="AO43" s="38"/>
      <c r="AQ43" s="7"/>
      <c r="AR43" s="7"/>
      <c r="BL43" s="16"/>
      <c r="BM43" s="16"/>
    </row>
    <row r="44" spans="1:65" ht="11.45" customHeight="1" x14ac:dyDescent="0.15">
      <c r="A44" s="142" t="s">
        <v>5</v>
      </c>
      <c r="B44" s="134" t="s">
        <v>95</v>
      </c>
      <c r="C44" s="134"/>
      <c r="D44" s="134"/>
      <c r="E44" s="134"/>
      <c r="F44" s="134"/>
      <c r="G44" s="26"/>
      <c r="H44" s="26"/>
      <c r="I44" s="26"/>
      <c r="J44" s="26"/>
      <c r="K44" s="26"/>
      <c r="L44" s="26"/>
      <c r="M44" s="26"/>
      <c r="N44" s="26"/>
      <c r="O44" s="26"/>
      <c r="P44" s="26"/>
      <c r="Q44" s="26"/>
      <c r="R44" s="26"/>
      <c r="S44" s="26"/>
      <c r="T44" s="26"/>
      <c r="U44" s="30"/>
      <c r="V44" s="30"/>
      <c r="AD44" s="31"/>
      <c r="AH44" s="37"/>
      <c r="AI44" s="100" t="str">
        <f>IF($AQ$30=15,"ok","ng")</f>
        <v>ng</v>
      </c>
      <c r="AJ44" s="100" t="str">
        <f>IF(AI44="ok",#REF!,"0")</f>
        <v>0</v>
      </c>
      <c r="AK44" s="1" t="s">
        <v>63</v>
      </c>
      <c r="AL44" s="32">
        <v>1100</v>
      </c>
      <c r="AM44" s="38"/>
      <c r="AN44" s="8">
        <v>15</v>
      </c>
      <c r="AO44" s="38"/>
      <c r="AQ44" s="7"/>
      <c r="AR44" s="7"/>
      <c r="BL44" s="16"/>
      <c r="BM44" s="16"/>
    </row>
    <row r="45" spans="1:65" ht="11.45" customHeight="1" x14ac:dyDescent="0.15">
      <c r="A45" s="142"/>
      <c r="B45" s="134"/>
      <c r="C45" s="134"/>
      <c r="D45" s="134"/>
      <c r="E45" s="134"/>
      <c r="F45" s="134"/>
      <c r="G45" s="26"/>
      <c r="H45" s="26"/>
      <c r="I45" s="26"/>
      <c r="J45" s="26"/>
      <c r="K45" s="26"/>
      <c r="L45" s="26"/>
      <c r="M45" s="26"/>
      <c r="N45" s="26"/>
      <c r="O45" s="26"/>
      <c r="P45" s="26"/>
      <c r="Q45" s="26"/>
      <c r="R45" s="26"/>
      <c r="S45" s="26"/>
      <c r="T45" s="26"/>
      <c r="AD45" s="31"/>
      <c r="AH45" s="37"/>
      <c r="AI45" s="100" t="str">
        <f>IF($AQ$30=16,"ok","ng")</f>
        <v>ng</v>
      </c>
      <c r="AJ45" s="100" t="str">
        <f>IF(AI45="ok",#REF!,"0")</f>
        <v>0</v>
      </c>
      <c r="AK45" s="1" t="s">
        <v>64</v>
      </c>
      <c r="AL45" s="32">
        <v>1100</v>
      </c>
      <c r="AM45" s="38"/>
      <c r="AN45" s="8">
        <v>16</v>
      </c>
      <c r="AO45" s="38"/>
      <c r="AQ45" s="7"/>
      <c r="AR45" s="7"/>
      <c r="BL45" s="16"/>
      <c r="BM45" s="16"/>
    </row>
    <row r="46" spans="1:65" ht="11.45" customHeight="1" x14ac:dyDescent="0.15">
      <c r="B46" s="139"/>
      <c r="C46" s="140" t="s">
        <v>73</v>
      </c>
      <c r="D46" s="140"/>
      <c r="E46" s="140"/>
      <c r="F46" s="140"/>
      <c r="G46" s="139"/>
      <c r="H46" s="140" t="s">
        <v>74</v>
      </c>
      <c r="I46" s="140"/>
      <c r="J46" s="140"/>
      <c r="K46" s="140"/>
      <c r="L46" s="149" t="s">
        <v>75</v>
      </c>
      <c r="M46" s="149"/>
      <c r="N46" s="149"/>
      <c r="O46" s="149"/>
      <c r="P46" s="149" t="s">
        <v>76</v>
      </c>
      <c r="Q46" s="149"/>
      <c r="R46" s="149"/>
      <c r="S46" s="149"/>
      <c r="T46" s="149"/>
      <c r="U46" s="149"/>
      <c r="V46" s="149"/>
      <c r="W46" s="149"/>
      <c r="X46" s="149"/>
      <c r="Y46" s="149"/>
      <c r="Z46" s="149"/>
      <c r="AA46" s="149"/>
      <c r="AB46" s="149"/>
      <c r="AC46" s="149"/>
      <c r="AD46" s="149"/>
      <c r="AG46" s="16"/>
      <c r="AH46" s="37"/>
      <c r="AI46" s="100"/>
      <c r="AJ46" s="38"/>
      <c r="AK46" s="1" t="s">
        <v>65</v>
      </c>
      <c r="AL46" s="32">
        <v>1100</v>
      </c>
      <c r="AM46" s="38"/>
      <c r="AN46" s="8">
        <v>17</v>
      </c>
      <c r="AO46" s="38"/>
      <c r="AP46" s="6">
        <f>SUM(AP30:AP31)</f>
        <v>0</v>
      </c>
      <c r="AQ46" s="7"/>
      <c r="AR46" s="7"/>
      <c r="BL46" s="16"/>
      <c r="BM46" s="16"/>
    </row>
    <row r="47" spans="1:65" ht="11.45" customHeight="1" x14ac:dyDescent="0.15">
      <c r="B47" s="139"/>
      <c r="C47" s="140"/>
      <c r="D47" s="140"/>
      <c r="E47" s="140"/>
      <c r="F47" s="140"/>
      <c r="G47" s="139"/>
      <c r="H47" s="140"/>
      <c r="I47" s="140"/>
      <c r="J47" s="140"/>
      <c r="K47" s="140"/>
      <c r="L47" s="149"/>
      <c r="M47" s="149"/>
      <c r="N47" s="149"/>
      <c r="O47" s="149"/>
      <c r="P47" s="149"/>
      <c r="Q47" s="149"/>
      <c r="R47" s="149"/>
      <c r="S47" s="149"/>
      <c r="T47" s="149"/>
      <c r="U47" s="149"/>
      <c r="V47" s="149"/>
      <c r="W47" s="149"/>
      <c r="X47" s="149"/>
      <c r="Y47" s="149"/>
      <c r="Z47" s="149"/>
      <c r="AA47" s="149"/>
      <c r="AB47" s="149"/>
      <c r="AC47" s="149"/>
      <c r="AD47" s="149"/>
      <c r="AG47" s="16"/>
      <c r="AI47" s="100"/>
      <c r="AJ47" s="7"/>
      <c r="AK47" s="1" t="s">
        <v>66</v>
      </c>
      <c r="AL47" s="32">
        <v>1760</v>
      </c>
      <c r="AN47" s="8">
        <v>18</v>
      </c>
      <c r="AQ47" s="7"/>
      <c r="AR47" s="7"/>
      <c r="BL47" s="16"/>
      <c r="BM47" s="16"/>
    </row>
    <row r="48" spans="1:65" ht="11.45" customHeight="1" x14ac:dyDescent="0.15">
      <c r="B48" s="123"/>
      <c r="C48" s="120"/>
      <c r="D48" s="120"/>
      <c r="E48" s="120"/>
      <c r="F48" s="120"/>
      <c r="H48" s="123"/>
      <c r="I48" s="120"/>
      <c r="J48" s="120"/>
      <c r="K48" s="120"/>
      <c r="L48" s="150" t="s">
        <v>77</v>
      </c>
      <c r="M48" s="150"/>
      <c r="N48" s="150"/>
      <c r="O48" s="150"/>
      <c r="P48" s="150" t="s">
        <v>78</v>
      </c>
      <c r="Q48" s="150"/>
      <c r="R48" s="150"/>
      <c r="S48" s="150"/>
      <c r="T48" s="150"/>
      <c r="U48" s="150"/>
      <c r="V48" s="150"/>
      <c r="W48" s="150"/>
      <c r="X48" s="150"/>
      <c r="Y48" s="150"/>
      <c r="Z48" s="150"/>
      <c r="AA48" s="150"/>
      <c r="AB48" s="150"/>
      <c r="AC48" s="150"/>
      <c r="AD48" s="150"/>
      <c r="AG48" s="16"/>
      <c r="AI48" s="100"/>
      <c r="AJ48" s="7"/>
      <c r="AL48" s="6">
        <v>198</v>
      </c>
      <c r="AN48" s="8">
        <v>19</v>
      </c>
      <c r="AQ48" s="7"/>
      <c r="AR48" s="7"/>
      <c r="BL48" s="16"/>
      <c r="BM48" s="16"/>
    </row>
    <row r="49" spans="1:65" ht="8.25" customHeight="1" x14ac:dyDescent="0.15">
      <c r="B49" s="123"/>
      <c r="C49" s="120"/>
      <c r="D49" s="120"/>
      <c r="E49" s="120"/>
      <c r="F49" s="120"/>
      <c r="H49" s="123"/>
      <c r="I49" s="120"/>
      <c r="J49" s="120"/>
      <c r="K49" s="120"/>
      <c r="L49" s="150"/>
      <c r="M49" s="150"/>
      <c r="N49" s="150"/>
      <c r="O49" s="150"/>
      <c r="P49" s="150"/>
      <c r="Q49" s="150"/>
      <c r="R49" s="150"/>
      <c r="S49" s="150"/>
      <c r="T49" s="150"/>
      <c r="U49" s="150"/>
      <c r="V49" s="150"/>
      <c r="W49" s="150"/>
      <c r="X49" s="150"/>
      <c r="Y49" s="150"/>
      <c r="Z49" s="150"/>
      <c r="AA49" s="150"/>
      <c r="AB49" s="150"/>
      <c r="AC49" s="150"/>
      <c r="AD49" s="150"/>
      <c r="AG49" s="16"/>
      <c r="AI49" s="100"/>
      <c r="AJ49" s="7"/>
      <c r="AN49" s="8">
        <v>20</v>
      </c>
      <c r="AQ49" s="7"/>
      <c r="AR49" s="7"/>
      <c r="BL49" s="16"/>
      <c r="BM49" s="16"/>
    </row>
    <row r="50" spans="1:65" ht="11.45" customHeight="1" x14ac:dyDescent="0.15">
      <c r="A50" s="142" t="s">
        <v>5</v>
      </c>
      <c r="B50" s="134" t="s">
        <v>79</v>
      </c>
      <c r="C50" s="134"/>
      <c r="D50" s="134"/>
      <c r="E50" s="134"/>
      <c r="F50" s="132"/>
      <c r="G50" s="132"/>
      <c r="H50" s="132"/>
      <c r="I50" s="132"/>
      <c r="J50" s="132"/>
      <c r="K50" s="132"/>
      <c r="L50" s="132"/>
      <c r="M50" s="132"/>
      <c r="N50" s="132"/>
      <c r="O50" s="26"/>
      <c r="P50" s="142" t="s">
        <v>5</v>
      </c>
      <c r="Q50" s="134" t="s">
        <v>80</v>
      </c>
      <c r="R50" s="134"/>
      <c r="S50" s="134"/>
      <c r="T50" s="134"/>
      <c r="U50" s="134"/>
      <c r="V50" s="132"/>
      <c r="W50" s="132"/>
      <c r="X50" s="136" t="s">
        <v>8</v>
      </c>
      <c r="Y50" s="162"/>
      <c r="Z50" s="162"/>
      <c r="AA50" s="136" t="s">
        <v>9</v>
      </c>
      <c r="AB50" s="136"/>
      <c r="AC50" s="136" t="s">
        <v>81</v>
      </c>
      <c r="AD50" s="136"/>
      <c r="AE50" s="136"/>
      <c r="AF50" s="140" t="s">
        <v>82</v>
      </c>
      <c r="AG50" s="140"/>
      <c r="AI50" s="100"/>
      <c r="AJ50" s="7"/>
      <c r="AQ50" s="7"/>
      <c r="AR50" s="7"/>
      <c r="BL50" s="16"/>
      <c r="BM50" s="16"/>
    </row>
    <row r="51" spans="1:65" ht="11.45" customHeight="1" x14ac:dyDescent="0.15">
      <c r="A51" s="142"/>
      <c r="B51" s="134"/>
      <c r="C51" s="134"/>
      <c r="D51" s="134"/>
      <c r="E51" s="134"/>
      <c r="F51" s="133"/>
      <c r="G51" s="133"/>
      <c r="H51" s="133"/>
      <c r="I51" s="133"/>
      <c r="J51" s="133"/>
      <c r="K51" s="133"/>
      <c r="L51" s="133"/>
      <c r="M51" s="133"/>
      <c r="N51" s="133"/>
      <c r="O51" s="26"/>
      <c r="P51" s="142"/>
      <c r="Q51" s="134"/>
      <c r="R51" s="134"/>
      <c r="S51" s="134"/>
      <c r="T51" s="134"/>
      <c r="U51" s="134"/>
      <c r="V51" s="133"/>
      <c r="W51" s="133"/>
      <c r="X51" s="136"/>
      <c r="Y51" s="163"/>
      <c r="Z51" s="163"/>
      <c r="AA51" s="136"/>
      <c r="AB51" s="136"/>
      <c r="AC51" s="136"/>
      <c r="AD51" s="136"/>
      <c r="AE51" s="136"/>
      <c r="AF51" s="140"/>
      <c r="AG51" s="140"/>
      <c r="AI51" s="100"/>
      <c r="AJ51" s="7"/>
      <c r="AK51" s="5" t="e">
        <f>VLOOKUP(E20,_送料,2,FALSE)</f>
        <v>#N/A</v>
      </c>
      <c r="AQ51" s="7"/>
      <c r="AR51" s="7"/>
      <c r="BL51" s="16"/>
      <c r="BM51" s="16"/>
    </row>
    <row r="52" spans="1:65" ht="3" customHeight="1" x14ac:dyDescent="0.15">
      <c r="A52" s="122"/>
      <c r="B52" s="124"/>
      <c r="C52" s="124"/>
      <c r="D52" s="124"/>
      <c r="E52" s="124"/>
      <c r="F52" s="109"/>
      <c r="G52" s="109"/>
      <c r="H52" s="109"/>
      <c r="I52" s="109"/>
      <c r="J52" s="109"/>
      <c r="K52" s="109"/>
      <c r="L52" s="109"/>
      <c r="M52" s="109"/>
      <c r="N52" s="109"/>
      <c r="O52" s="26"/>
      <c r="P52" s="122"/>
      <c r="Q52" s="124"/>
      <c r="R52" s="124"/>
      <c r="S52" s="124"/>
      <c r="T52" s="124"/>
      <c r="U52" s="124"/>
      <c r="V52" s="109"/>
      <c r="W52" s="109"/>
      <c r="X52" s="121"/>
      <c r="Y52" s="110"/>
      <c r="Z52" s="110"/>
      <c r="AA52" s="121"/>
      <c r="AB52" s="121"/>
      <c r="AC52" s="121"/>
      <c r="AD52" s="121"/>
      <c r="AE52" s="121"/>
      <c r="AF52" s="120"/>
      <c r="AG52" s="120"/>
      <c r="AI52" s="100"/>
      <c r="AJ52" s="7"/>
      <c r="AK52" s="5" t="str">
        <f>IFERROR(VLOOKUP(E29,_送料,2,FALSE),"")</f>
        <v/>
      </c>
      <c r="AQ52" s="7"/>
      <c r="AR52" s="7"/>
      <c r="BL52" s="16"/>
      <c r="BM52" s="16"/>
    </row>
    <row r="53" spans="1:65" ht="11.45" customHeight="1" x14ac:dyDescent="0.15">
      <c r="B53" s="183" t="s">
        <v>83</v>
      </c>
      <c r="C53" s="183"/>
      <c r="D53" s="183"/>
      <c r="E53" s="183"/>
      <c r="F53" s="183"/>
      <c r="G53" s="183"/>
      <c r="H53" s="183"/>
      <c r="I53" s="183"/>
      <c r="J53" s="183"/>
      <c r="K53" s="183"/>
      <c r="L53" s="183"/>
      <c r="M53" s="183"/>
      <c r="N53" s="183"/>
      <c r="O53" s="125"/>
      <c r="P53" s="125"/>
      <c r="Q53" s="183" t="s">
        <v>105</v>
      </c>
      <c r="R53" s="183"/>
      <c r="S53" s="183"/>
      <c r="T53" s="183"/>
      <c r="U53" s="183"/>
      <c r="V53" s="183"/>
      <c r="W53" s="183"/>
      <c r="X53" s="183"/>
      <c r="Y53" s="183"/>
      <c r="Z53" s="183"/>
      <c r="AA53" s="183"/>
      <c r="AB53" s="183"/>
      <c r="AC53" s="183"/>
      <c r="AD53" s="183"/>
      <c r="AE53" s="183"/>
      <c r="AF53" s="183"/>
      <c r="AG53" s="183"/>
      <c r="AI53" s="100"/>
      <c r="AJ53" s="7"/>
      <c r="AK53" s="5" t="str">
        <f>IF(AQ30=15,AL48,"")</f>
        <v/>
      </c>
      <c r="AQ53" s="7"/>
      <c r="AR53" s="7"/>
      <c r="BL53" s="16"/>
      <c r="BM53" s="16"/>
    </row>
    <row r="54" spans="1:65" ht="11.45" customHeight="1" x14ac:dyDescent="0.15">
      <c r="B54" s="17" t="s">
        <v>84</v>
      </c>
      <c r="C54" s="10"/>
      <c r="D54" s="10"/>
      <c r="E54" s="10"/>
      <c r="F54" s="10"/>
      <c r="G54" s="10"/>
      <c r="H54" s="10"/>
      <c r="I54" s="10"/>
      <c r="J54" s="10"/>
      <c r="K54" s="10"/>
      <c r="L54" s="10"/>
      <c r="M54" s="10"/>
      <c r="N54" s="10"/>
      <c r="O54" s="10"/>
      <c r="P54" s="10"/>
      <c r="Q54" s="17" t="s">
        <v>85</v>
      </c>
      <c r="R54" s="10"/>
      <c r="S54" s="10"/>
      <c r="T54" s="10"/>
      <c r="U54" s="10"/>
      <c r="V54" s="10"/>
      <c r="W54" s="10"/>
      <c r="X54" s="10"/>
      <c r="Y54" s="10"/>
      <c r="Z54" s="10"/>
      <c r="AA54" s="10"/>
      <c r="AB54" s="10"/>
      <c r="AC54" s="10"/>
      <c r="AD54" s="10"/>
      <c r="AE54" s="10"/>
      <c r="AF54" s="9"/>
      <c r="AI54" s="100"/>
      <c r="AJ54" s="7"/>
      <c r="AK54" s="7"/>
      <c r="AL54" s="5"/>
      <c r="AM54" s="6"/>
      <c r="AQ54" s="7"/>
      <c r="AR54" s="7"/>
      <c r="BM54" s="16"/>
    </row>
    <row r="55" spans="1:65" ht="11.45" customHeight="1" x14ac:dyDescent="0.15">
      <c r="B55" s="10"/>
      <c r="C55" s="10"/>
      <c r="D55" s="10"/>
      <c r="E55" s="10"/>
      <c r="F55" s="10"/>
      <c r="G55" s="10"/>
      <c r="H55" s="10"/>
      <c r="I55" s="10"/>
      <c r="J55" s="10"/>
      <c r="K55" s="10"/>
      <c r="L55" s="10"/>
      <c r="M55" s="10"/>
      <c r="N55" s="10"/>
      <c r="O55" s="10"/>
      <c r="P55" s="10"/>
      <c r="Q55" s="17" t="s">
        <v>86</v>
      </c>
      <c r="R55" s="10"/>
      <c r="S55" s="10"/>
      <c r="T55" s="10"/>
      <c r="U55" s="10"/>
      <c r="V55" s="10"/>
      <c r="W55" s="10"/>
      <c r="X55" s="10"/>
      <c r="Y55" s="10"/>
      <c r="Z55" s="10"/>
      <c r="AA55" s="10"/>
      <c r="AB55" s="10"/>
      <c r="AC55" s="10"/>
      <c r="AD55" s="10"/>
      <c r="AE55" s="10"/>
      <c r="AF55" s="9"/>
      <c r="AI55" s="100"/>
      <c r="AJ55" s="7"/>
      <c r="AQ55" s="7"/>
      <c r="AR55" s="7"/>
      <c r="BL55" s="16"/>
      <c r="BM55" s="16"/>
    </row>
    <row r="56" spans="1:65" ht="11.45" customHeight="1" x14ac:dyDescent="0.15">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9"/>
      <c r="AH56" s="16"/>
      <c r="AI56" s="100"/>
      <c r="AJ56" s="7"/>
      <c r="AQ56" s="7"/>
      <c r="AR56" s="7"/>
      <c r="BL56" s="16"/>
      <c r="BM56" s="16"/>
    </row>
    <row r="57" spans="1:65" ht="11.45" customHeight="1" x14ac:dyDescent="0.15">
      <c r="A57" s="111" t="s">
        <v>87</v>
      </c>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16"/>
      <c r="AI57" s="102"/>
      <c r="AJ57" s="47"/>
      <c r="AK57" s="45"/>
      <c r="AL57" s="46"/>
      <c r="AM57" s="47"/>
      <c r="AN57" s="48"/>
      <c r="AQ57" s="7"/>
      <c r="AR57" s="7"/>
      <c r="BL57" s="16"/>
      <c r="BM57" s="16"/>
    </row>
    <row r="58" spans="1:65" ht="11.45" customHeight="1" x14ac:dyDescent="0.15">
      <c r="A58" s="51"/>
      <c r="B58" s="51" t="s">
        <v>88</v>
      </c>
      <c r="C58" s="112"/>
      <c r="D58" s="112"/>
      <c r="E58" s="51"/>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6"/>
      <c r="AI58" s="102"/>
      <c r="AJ58" s="47"/>
      <c r="AK58" s="45"/>
      <c r="AL58" s="46"/>
      <c r="AM58" s="47"/>
      <c r="AN58" s="48"/>
      <c r="AQ58" s="7"/>
      <c r="AR58" s="7"/>
      <c r="BL58" s="16"/>
      <c r="BM58" s="16"/>
    </row>
    <row r="59" spans="1:65" ht="11.45" customHeight="1" x14ac:dyDescent="0.15">
      <c r="A59" s="51"/>
      <c r="C59" s="51" t="s">
        <v>101</v>
      </c>
      <c r="D59" s="112"/>
      <c r="E59" s="51"/>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6"/>
      <c r="AI59" s="102"/>
      <c r="AJ59" s="47"/>
      <c r="AK59" s="45"/>
      <c r="AL59" s="46"/>
      <c r="AM59" s="47"/>
      <c r="AN59" s="48"/>
      <c r="AQ59" s="7"/>
      <c r="AR59" s="7"/>
      <c r="BL59" s="16"/>
      <c r="BM59" s="16"/>
    </row>
    <row r="60" spans="1:65" ht="11.45" customHeight="1" x14ac:dyDescent="0.15">
      <c r="A60" s="113"/>
      <c r="C60" s="17" t="s">
        <v>102</v>
      </c>
      <c r="D60" s="112"/>
      <c r="E60" s="51"/>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6"/>
      <c r="AI60" s="102"/>
      <c r="AJ60" s="47"/>
      <c r="AK60" s="45" t="str">
        <f>IF(C41&lt;=30000,"330",IF(C41&lt;=100000,"550",IF(C41&lt;=200000,"1,100",IF(C41&lt;=300000,"2,200"))))</f>
        <v>330</v>
      </c>
      <c r="AL60" s="46"/>
      <c r="AM60" s="47"/>
      <c r="AN60" s="48"/>
      <c r="AO60" s="47"/>
      <c r="AQ60" s="7"/>
      <c r="AR60" s="7"/>
      <c r="BL60" s="16"/>
      <c r="BM60" s="16"/>
    </row>
    <row r="61" spans="1:65" ht="11.45" customHeight="1" x14ac:dyDescent="0.15">
      <c r="A61" s="113"/>
      <c r="C61" s="51" t="s">
        <v>89</v>
      </c>
      <c r="D61" s="114"/>
      <c r="E61" s="51"/>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2"/>
      <c r="AH61" s="16"/>
      <c r="AI61" s="102"/>
      <c r="AJ61" s="47"/>
      <c r="AK61" s="45">
        <v>1</v>
      </c>
      <c r="AL61" s="46" t="b">
        <f>IF(AK61=1,TRUE,FALSE)</f>
        <v>1</v>
      </c>
      <c r="AM61" s="47"/>
      <c r="AN61" s="48"/>
      <c r="AO61" s="47"/>
      <c r="AQ61" s="7"/>
      <c r="AR61" s="7"/>
      <c r="BL61" s="16"/>
      <c r="BM61" s="16"/>
    </row>
    <row r="62" spans="1:65" ht="11.45" customHeight="1" x14ac:dyDescent="0.15">
      <c r="A62" s="113"/>
      <c r="C62" s="51" t="s">
        <v>109</v>
      </c>
      <c r="D62" s="112"/>
      <c r="E62" s="51"/>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6"/>
      <c r="AI62" s="102"/>
      <c r="AJ62" s="47"/>
      <c r="AK62" s="45"/>
      <c r="AL62" s="46"/>
      <c r="AM62" s="47"/>
      <c r="AN62" s="48"/>
      <c r="AO62" s="47"/>
      <c r="AQ62" s="7"/>
      <c r="AR62" s="7"/>
      <c r="BL62" s="16"/>
      <c r="BM62" s="16"/>
    </row>
    <row r="63" spans="1:65" ht="11.45" customHeight="1" x14ac:dyDescent="0.15">
      <c r="A63" s="113"/>
      <c r="C63" s="51" t="s">
        <v>90</v>
      </c>
      <c r="G63" s="112"/>
      <c r="H63" s="51"/>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I63" s="102"/>
      <c r="AJ63" s="7"/>
      <c r="AQ63" s="7"/>
      <c r="AR63" s="7"/>
      <c r="BL63" s="16"/>
      <c r="BM63" s="16"/>
    </row>
    <row r="64" spans="1:65" ht="11.45" customHeight="1" x14ac:dyDescent="0.15">
      <c r="A64" s="113"/>
      <c r="C64" s="51" t="s">
        <v>91</v>
      </c>
      <c r="G64" s="112"/>
      <c r="H64" s="51"/>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I64" s="100"/>
      <c r="AJ64" s="7"/>
      <c r="AQ64" s="7"/>
      <c r="AR64" s="7"/>
      <c r="BL64" s="16"/>
      <c r="BM64" s="16"/>
    </row>
    <row r="65" spans="1:65" ht="11.45" customHeight="1" x14ac:dyDescent="0.15">
      <c r="A65" s="113"/>
      <c r="B65" s="51" t="s">
        <v>103</v>
      </c>
      <c r="C65" s="112"/>
      <c r="D65" s="112"/>
      <c r="E65" s="112"/>
      <c r="F65" s="112"/>
      <c r="G65" s="112"/>
      <c r="H65" s="115"/>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I65" s="100"/>
      <c r="AJ65" s="7"/>
      <c r="AQ65" s="7"/>
      <c r="AR65" s="7"/>
      <c r="BL65" s="16"/>
      <c r="BM65" s="16"/>
    </row>
    <row r="66" spans="1:65" ht="11.45" customHeight="1" x14ac:dyDescent="0.15">
      <c r="A66" s="116"/>
      <c r="B66" s="112"/>
      <c r="C66" s="115" t="s">
        <v>110</v>
      </c>
      <c r="D66" s="51"/>
      <c r="E66" s="51"/>
      <c r="G66" s="17"/>
      <c r="H66" s="17"/>
      <c r="I66" s="17"/>
      <c r="J66" s="17"/>
      <c r="K66" s="65"/>
      <c r="L66" s="112"/>
      <c r="M66" s="112"/>
      <c r="N66" s="112"/>
      <c r="O66" s="112"/>
      <c r="P66" s="112"/>
      <c r="Q66" s="112"/>
      <c r="R66" s="112"/>
      <c r="S66" s="112"/>
      <c r="T66" s="112"/>
      <c r="U66" s="112"/>
      <c r="V66" s="112"/>
      <c r="W66" s="112"/>
      <c r="X66" s="112"/>
      <c r="Y66" s="112"/>
      <c r="Z66" s="112"/>
      <c r="AA66" s="112"/>
      <c r="AB66" s="112"/>
      <c r="AC66" s="112"/>
      <c r="AD66" s="112"/>
      <c r="AE66" s="112"/>
      <c r="AF66" s="112"/>
      <c r="AG66" s="117"/>
      <c r="AI66" s="100"/>
      <c r="AJ66" s="7"/>
      <c r="AQ66" s="7"/>
      <c r="AR66" s="7"/>
      <c r="BL66" s="16"/>
      <c r="BM66" s="16"/>
    </row>
    <row r="67" spans="1:65" ht="11.45" customHeight="1" x14ac:dyDescent="0.15">
      <c r="A67" s="116"/>
      <c r="B67" s="51"/>
      <c r="C67" s="115" t="s">
        <v>111</v>
      </c>
      <c r="D67" s="51"/>
      <c r="E67" s="51"/>
      <c r="G67" s="17"/>
      <c r="H67" s="17"/>
      <c r="I67" s="17"/>
      <c r="J67" s="17"/>
      <c r="K67" s="65"/>
      <c r="L67" s="17"/>
      <c r="M67" s="17"/>
      <c r="N67" s="17"/>
      <c r="O67" s="17"/>
      <c r="P67" s="17"/>
      <c r="Q67" s="17"/>
      <c r="R67" s="17"/>
      <c r="S67" s="17"/>
      <c r="T67" s="17"/>
      <c r="U67" s="17"/>
      <c r="V67" s="17"/>
      <c r="W67" s="17"/>
      <c r="X67" s="17"/>
      <c r="Y67" s="17"/>
      <c r="Z67" s="17"/>
      <c r="AA67" s="17"/>
      <c r="AB67" s="17"/>
      <c r="AC67" s="17"/>
      <c r="AD67" s="17"/>
      <c r="AE67" s="17"/>
      <c r="AF67" s="51"/>
      <c r="AG67" s="51"/>
      <c r="AI67" s="100"/>
      <c r="AJ67" s="7"/>
      <c r="AQ67" s="7"/>
      <c r="AR67" s="7"/>
      <c r="BL67" s="16"/>
      <c r="BM67" s="16"/>
    </row>
    <row r="68" spans="1:65" ht="11.45" customHeight="1" x14ac:dyDescent="0.15">
      <c r="A68" s="65"/>
      <c r="B68" s="65"/>
      <c r="C68" s="65" t="s">
        <v>104</v>
      </c>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118"/>
      <c r="AF68" s="51"/>
      <c r="AG68" s="51"/>
      <c r="AI68" s="100"/>
      <c r="AJ68" s="7"/>
      <c r="AQ68" s="7"/>
      <c r="AR68" s="7"/>
      <c r="BL68" s="16"/>
      <c r="BM68" s="16"/>
    </row>
    <row r="69" spans="1:65" ht="11.45" customHeight="1" x14ac:dyDescent="0.15">
      <c r="A69" s="17"/>
      <c r="B69" s="17"/>
      <c r="C69" s="17"/>
      <c r="D69" s="17"/>
      <c r="E69" s="17"/>
      <c r="F69" s="17"/>
      <c r="G69" s="17"/>
      <c r="H69" s="17"/>
      <c r="I69" s="17"/>
      <c r="J69" s="17"/>
      <c r="K69" s="65"/>
      <c r="L69" s="65"/>
      <c r="M69" s="65"/>
      <c r="N69" s="65"/>
      <c r="O69" s="65"/>
      <c r="P69" s="65"/>
      <c r="Q69" s="65"/>
      <c r="R69" s="65"/>
      <c r="S69" s="65"/>
      <c r="T69" s="65"/>
      <c r="U69" s="65"/>
      <c r="V69" s="65"/>
      <c r="W69" s="65"/>
      <c r="X69" s="65"/>
      <c r="Y69" s="65"/>
      <c r="Z69" s="65"/>
      <c r="AA69" s="65"/>
      <c r="AB69" s="65"/>
      <c r="AC69" s="65"/>
      <c r="AD69" s="65"/>
      <c r="AE69" s="118"/>
      <c r="AF69" s="51"/>
      <c r="AG69" s="51"/>
      <c r="AI69" s="100"/>
      <c r="AJ69" s="7"/>
      <c r="AQ69" s="7"/>
      <c r="AR69" s="7"/>
      <c r="BL69" s="16"/>
      <c r="BM69" s="16"/>
    </row>
    <row r="70" spans="1:65" ht="11.45" customHeight="1" x14ac:dyDescent="0.15">
      <c r="A70" s="17"/>
      <c r="B70" s="17"/>
      <c r="C70" s="17"/>
      <c r="D70" s="17"/>
      <c r="E70" s="17"/>
      <c r="F70" s="17"/>
      <c r="G70" s="17"/>
      <c r="H70" s="17"/>
      <c r="I70" s="17"/>
      <c r="J70" s="17"/>
      <c r="K70" s="65"/>
      <c r="L70" s="65"/>
      <c r="M70" s="65"/>
      <c r="N70" s="65"/>
      <c r="O70" s="65"/>
      <c r="P70" s="65"/>
      <c r="Q70" s="65"/>
      <c r="R70" s="65"/>
      <c r="S70" s="65"/>
      <c r="T70" s="65"/>
      <c r="U70" s="65"/>
      <c r="V70" s="65"/>
      <c r="W70" s="65"/>
      <c r="X70" s="65"/>
      <c r="Y70" s="65"/>
      <c r="Z70" s="65"/>
      <c r="AA70" s="65"/>
      <c r="AB70" s="65"/>
      <c r="AC70" s="65"/>
      <c r="AD70" s="65"/>
      <c r="AE70" s="65"/>
      <c r="AF70" s="65"/>
      <c r="AG70" s="65"/>
      <c r="AI70" s="100"/>
      <c r="AJ70" s="7"/>
      <c r="AQ70" s="7"/>
      <c r="AR70" s="7"/>
      <c r="BL70" s="16"/>
      <c r="BM70" s="16"/>
    </row>
    <row r="71" spans="1:65" ht="11.45" customHeight="1" x14ac:dyDescent="0.15">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I71" s="100"/>
      <c r="AJ71" s="7"/>
      <c r="AQ71" s="7"/>
      <c r="AR71" s="7"/>
      <c r="BL71" s="16"/>
      <c r="BM71" s="16"/>
    </row>
    <row r="72" spans="1:65" ht="11.45" customHeight="1" x14ac:dyDescent="0.15">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I72" s="100"/>
      <c r="AJ72" s="7"/>
      <c r="AQ72" s="7"/>
      <c r="AR72" s="7"/>
      <c r="BL72" s="16"/>
      <c r="BM72" s="16"/>
    </row>
    <row r="73" spans="1:65" ht="11.45" customHeight="1" x14ac:dyDescent="0.15">
      <c r="AF73" s="16"/>
      <c r="AG73" s="16"/>
      <c r="AI73" s="100"/>
      <c r="AJ73" s="7"/>
      <c r="AQ73" s="7"/>
      <c r="AR73" s="7"/>
    </row>
    <row r="74" spans="1:65" ht="11.45" customHeight="1" x14ac:dyDescent="0.15">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F74" s="16"/>
      <c r="AG74" s="16"/>
      <c r="AI74" s="100"/>
      <c r="AJ74" s="7"/>
      <c r="AQ74" s="7"/>
      <c r="AR74" s="7"/>
    </row>
    <row r="75" spans="1:65" ht="11.45" customHeight="1" x14ac:dyDescent="0.15">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F75" s="16"/>
      <c r="AG75" s="16"/>
      <c r="AI75" s="100"/>
      <c r="AJ75" s="7"/>
      <c r="AQ75" s="7"/>
      <c r="AR75" s="7"/>
      <c r="AS75" s="49"/>
      <c r="AT75" s="49"/>
      <c r="AU75" s="49"/>
      <c r="AV75" s="49"/>
      <c r="AW75" s="49"/>
      <c r="AX75" s="49"/>
      <c r="AY75" s="49"/>
      <c r="AZ75" s="49"/>
      <c r="BA75" s="49"/>
      <c r="BB75" s="49"/>
      <c r="BC75" s="49"/>
      <c r="BD75" s="49"/>
    </row>
    <row r="76" spans="1:65" ht="11.45" customHeight="1" x14ac:dyDescent="0.15">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F76" s="16"/>
      <c r="AG76" s="16"/>
      <c r="AH76" s="69"/>
      <c r="AI76" s="100"/>
      <c r="AJ76" s="103"/>
      <c r="AK76" s="33"/>
      <c r="AL76" s="50"/>
      <c r="AQ76" s="7"/>
      <c r="AR76" s="7"/>
      <c r="AS76" s="49"/>
      <c r="AT76" s="49"/>
      <c r="AU76" s="49"/>
      <c r="AV76" s="49"/>
      <c r="AW76" s="49"/>
      <c r="AX76" s="49"/>
      <c r="AY76" s="49"/>
      <c r="AZ76" s="49"/>
      <c r="BA76" s="49"/>
      <c r="BB76" s="49"/>
      <c r="BC76" s="49"/>
      <c r="BD76" s="49"/>
    </row>
    <row r="77" spans="1:65" ht="11.45" customHeight="1" x14ac:dyDescent="0.15">
      <c r="A77" s="126" t="s">
        <v>94</v>
      </c>
      <c r="B77" s="126"/>
      <c r="C77" s="126"/>
      <c r="D77" s="126"/>
      <c r="E77" s="126"/>
      <c r="F77" s="126"/>
      <c r="G77" s="126"/>
      <c r="H77" s="126"/>
      <c r="I77" s="126"/>
      <c r="J77" s="65" t="s">
        <v>92</v>
      </c>
      <c r="K77" s="10"/>
      <c r="L77" s="10"/>
      <c r="M77" s="10"/>
      <c r="N77" s="10"/>
      <c r="O77" s="10"/>
      <c r="P77" s="10"/>
      <c r="Q77" s="10"/>
      <c r="R77" s="10"/>
      <c r="S77" s="10"/>
      <c r="T77" s="10"/>
      <c r="U77" s="10"/>
      <c r="V77" s="10"/>
      <c r="W77" s="10"/>
      <c r="X77" s="10"/>
      <c r="Y77" s="10"/>
      <c r="Z77" s="10"/>
      <c r="AA77" s="10"/>
      <c r="AB77" s="10"/>
      <c r="AC77" s="10"/>
      <c r="AD77" s="10"/>
      <c r="AF77" s="16"/>
      <c r="AG77" s="16"/>
      <c r="AH77" s="69"/>
      <c r="AI77" s="104"/>
      <c r="AJ77" s="103"/>
      <c r="AK77" s="33"/>
      <c r="AL77" s="50"/>
      <c r="AQ77" s="7"/>
      <c r="AR77" s="7"/>
    </row>
    <row r="78" spans="1:65" ht="10.5" customHeight="1" x14ac:dyDescent="0.15">
      <c r="A78" s="126"/>
      <c r="B78" s="126"/>
      <c r="C78" s="126"/>
      <c r="D78" s="126"/>
      <c r="E78" s="126"/>
      <c r="F78" s="126"/>
      <c r="G78" s="126"/>
      <c r="H78" s="126"/>
      <c r="I78" s="126"/>
      <c r="J78" s="65" t="s">
        <v>93</v>
      </c>
      <c r="K78" s="10"/>
      <c r="L78" s="10"/>
      <c r="M78" s="10"/>
      <c r="N78" s="10"/>
      <c r="O78" s="9"/>
      <c r="P78" s="9"/>
      <c r="Q78" s="10"/>
      <c r="R78" s="10"/>
      <c r="S78" s="10"/>
      <c r="T78" s="10"/>
      <c r="U78" s="10"/>
      <c r="V78" s="10"/>
      <c r="W78" s="10"/>
      <c r="X78" s="10"/>
      <c r="Y78" s="10"/>
      <c r="Z78" s="10"/>
      <c r="AA78" s="10"/>
      <c r="AB78" s="10"/>
      <c r="AC78" s="10"/>
      <c r="AD78" s="10"/>
      <c r="AF78" s="16"/>
      <c r="AG78" s="16"/>
      <c r="AH78" s="69"/>
      <c r="AI78" s="104"/>
      <c r="AJ78" s="103"/>
      <c r="AK78" s="33"/>
      <c r="AL78" s="50"/>
      <c r="AQ78" s="7"/>
      <c r="AR78" s="7"/>
    </row>
    <row r="79" spans="1:65" ht="10.5" customHeight="1" x14ac:dyDescent="0.15">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F79" s="16"/>
      <c r="AG79" s="16"/>
      <c r="AH79" s="69"/>
      <c r="AI79" s="104"/>
      <c r="AJ79" s="103"/>
      <c r="AK79" s="33"/>
      <c r="AL79" s="50"/>
      <c r="AQ79" s="7"/>
      <c r="AR79" s="7"/>
    </row>
    <row r="80" spans="1:65" ht="10.5" customHeight="1" x14ac:dyDescent="0.15">
      <c r="AF80" s="16"/>
      <c r="AG80" s="16"/>
      <c r="AI80" s="104"/>
      <c r="AJ80" s="7"/>
      <c r="AQ80" s="7"/>
      <c r="AR80" s="7"/>
    </row>
    <row r="81" spans="1:65" ht="10.5" customHeight="1" x14ac:dyDescent="0.15">
      <c r="B81" s="26"/>
      <c r="C81" s="26"/>
      <c r="D81" s="26"/>
      <c r="E81" s="26"/>
      <c r="F81" s="26"/>
      <c r="G81" s="26"/>
      <c r="H81" s="26"/>
      <c r="I81" s="26"/>
      <c r="J81" s="26"/>
      <c r="K81" s="13"/>
      <c r="L81" s="13"/>
      <c r="M81" s="18"/>
      <c r="N81" s="18"/>
      <c r="O81" s="18"/>
      <c r="P81" s="18"/>
      <c r="Q81" s="18"/>
      <c r="R81" s="18"/>
      <c r="S81" s="18"/>
      <c r="AF81" s="16"/>
      <c r="AG81" s="16"/>
      <c r="AI81" s="100"/>
      <c r="AJ81" s="7"/>
      <c r="AQ81" s="7"/>
      <c r="AR81" s="7"/>
    </row>
    <row r="82" spans="1:65" ht="10.5" customHeight="1" x14ac:dyDescent="0.15">
      <c r="B82" s="26"/>
      <c r="C82" s="26"/>
      <c r="D82" s="26"/>
      <c r="E82" s="26"/>
      <c r="F82" s="26"/>
      <c r="G82" s="26"/>
      <c r="H82" s="26"/>
      <c r="I82" s="26"/>
      <c r="J82" s="26"/>
      <c r="K82" s="13"/>
      <c r="L82" s="13"/>
      <c r="M82" s="18"/>
      <c r="N82" s="18"/>
      <c r="O82" s="18"/>
      <c r="P82" s="18"/>
      <c r="Q82" s="18"/>
      <c r="R82" s="18"/>
      <c r="S82" s="18"/>
      <c r="AF82" s="16"/>
      <c r="AG82" s="16"/>
      <c r="AI82" s="100"/>
      <c r="AJ82" s="7"/>
      <c r="AQ82" s="7"/>
      <c r="AR82" s="7"/>
    </row>
    <row r="83" spans="1:65" ht="10.5" customHeight="1" x14ac:dyDescent="0.15">
      <c r="B83" s="54"/>
      <c r="C83" s="55"/>
      <c r="D83" s="9"/>
      <c r="E83" s="9"/>
      <c r="F83" s="9"/>
      <c r="G83" s="9"/>
      <c r="H83" s="9"/>
      <c r="I83" s="9"/>
      <c r="J83" s="9"/>
      <c r="K83" s="9"/>
      <c r="L83" s="9"/>
      <c r="M83" s="9"/>
      <c r="N83" s="9"/>
      <c r="O83" s="9"/>
      <c r="P83" s="9"/>
      <c r="Q83" s="9"/>
      <c r="R83" s="9"/>
      <c r="S83" s="9"/>
      <c r="T83" s="9"/>
      <c r="U83" s="9"/>
      <c r="V83" s="9"/>
      <c r="W83" s="9"/>
      <c r="X83" s="9"/>
      <c r="Y83" s="9"/>
      <c r="Z83" s="9"/>
      <c r="AA83" s="9"/>
      <c r="AB83" s="9"/>
      <c r="AC83" s="9"/>
      <c r="AD83" s="9"/>
      <c r="AF83" s="16"/>
      <c r="AG83" s="16"/>
      <c r="AH83" s="16"/>
      <c r="AI83" s="100"/>
      <c r="AJ83" s="47"/>
      <c r="AK83" s="45"/>
      <c r="AL83" s="46"/>
      <c r="AM83" s="47"/>
      <c r="AN83" s="48"/>
      <c r="AO83" s="47"/>
      <c r="AP83" s="46"/>
      <c r="AQ83" s="7"/>
      <c r="AR83" s="7"/>
    </row>
    <row r="84" spans="1:65" ht="10.5" customHeight="1" x14ac:dyDescent="0.15">
      <c r="B84" s="56"/>
      <c r="C84" s="57"/>
      <c r="D84" s="9"/>
      <c r="E84" s="9"/>
      <c r="F84" s="9"/>
      <c r="G84" s="9"/>
      <c r="H84" s="9"/>
      <c r="I84" s="9"/>
      <c r="J84" s="9"/>
      <c r="K84" s="9"/>
      <c r="L84" s="9"/>
      <c r="M84" s="9"/>
      <c r="N84" s="9"/>
      <c r="O84" s="9"/>
      <c r="P84" s="9"/>
      <c r="Q84" s="9"/>
      <c r="R84" s="9"/>
      <c r="S84" s="9"/>
      <c r="T84" s="9"/>
      <c r="U84" s="9"/>
      <c r="V84" s="9"/>
      <c r="W84" s="9"/>
      <c r="X84" s="9"/>
      <c r="Y84" s="9"/>
      <c r="Z84" s="9"/>
      <c r="AA84" s="9"/>
      <c r="AB84" s="9"/>
      <c r="AC84" s="9"/>
      <c r="AD84" s="9"/>
      <c r="AF84" s="16"/>
      <c r="AG84" s="16"/>
      <c r="AH84" s="16"/>
      <c r="AI84" s="102"/>
      <c r="AJ84" s="47"/>
      <c r="AK84" s="45"/>
      <c r="AL84" s="46"/>
      <c r="AM84" s="47"/>
      <c r="AN84" s="48"/>
      <c r="AO84" s="47"/>
      <c r="AQ84" s="7"/>
      <c r="AR84" s="7"/>
      <c r="BM84" s="16"/>
    </row>
    <row r="85" spans="1:65" ht="10.5" customHeight="1" x14ac:dyDescent="0.15">
      <c r="B85" s="56"/>
      <c r="C85" s="57"/>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F85" s="16"/>
      <c r="AG85" s="16"/>
      <c r="AH85" s="16"/>
      <c r="AI85" s="102"/>
      <c r="AJ85" s="47"/>
      <c r="AK85" s="45"/>
      <c r="AL85" s="46"/>
      <c r="AM85" s="47"/>
      <c r="AN85" s="48"/>
      <c r="AO85" s="47"/>
      <c r="AQ85" s="7"/>
      <c r="AR85" s="7"/>
      <c r="BM85" s="16"/>
    </row>
    <row r="86" spans="1:65" ht="10.5" customHeight="1" x14ac:dyDescent="0.15">
      <c r="B86" s="56"/>
      <c r="C86" s="57"/>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F86" s="16"/>
      <c r="AG86" s="16"/>
      <c r="AH86" s="16"/>
      <c r="AI86" s="102"/>
      <c r="AJ86" s="47"/>
      <c r="AK86" s="45"/>
      <c r="AL86" s="46"/>
      <c r="AM86" s="47"/>
      <c r="AN86" s="48"/>
      <c r="AO86" s="47"/>
      <c r="AP86" s="46"/>
      <c r="AQ86" s="7"/>
      <c r="AR86" s="7"/>
    </row>
    <row r="87" spans="1:65" ht="10.5" customHeight="1" x14ac:dyDescent="0.15">
      <c r="B87" s="56"/>
      <c r="C87" s="57"/>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F87" s="16"/>
      <c r="AG87" s="16"/>
      <c r="AH87" s="16"/>
      <c r="AI87" s="102"/>
      <c r="AJ87" s="47"/>
      <c r="AK87" s="45"/>
      <c r="AL87" s="46"/>
      <c r="AM87" s="47"/>
      <c r="AN87" s="48"/>
      <c r="AO87" s="47"/>
      <c r="AP87" s="46"/>
      <c r="AQ87" s="7"/>
      <c r="AR87" s="7"/>
    </row>
    <row r="88" spans="1:65" ht="10.5" customHeight="1" x14ac:dyDescent="0.15">
      <c r="B88" s="56"/>
      <c r="C88" s="57"/>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F88" s="16"/>
      <c r="AG88" s="16"/>
      <c r="AH88" s="16"/>
      <c r="AI88" s="96"/>
      <c r="AJ88" s="16"/>
      <c r="AK88" s="45"/>
      <c r="AL88" s="46"/>
      <c r="AM88" s="47"/>
      <c r="AN88" s="48"/>
      <c r="AO88" s="47"/>
      <c r="AP88" s="46"/>
    </row>
    <row r="89" spans="1:65" ht="10.5" customHeight="1" x14ac:dyDescent="0.15">
      <c r="B89" s="56"/>
      <c r="C89" s="57"/>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F89" s="16"/>
      <c r="AG89" s="16"/>
      <c r="AH89" s="16"/>
      <c r="AI89" s="96"/>
      <c r="AJ89" s="16"/>
      <c r="AK89" s="45"/>
      <c r="AL89" s="46"/>
      <c r="AM89" s="47"/>
      <c r="AN89" s="48"/>
      <c r="AO89" s="47"/>
      <c r="AP89" s="46"/>
    </row>
    <row r="90" spans="1:65" ht="10.5" customHeight="1" x14ac:dyDescent="0.15">
      <c r="A90" s="122"/>
      <c r="B90" s="56"/>
      <c r="C90" s="57"/>
      <c r="D90" s="59"/>
      <c r="E90" s="59"/>
      <c r="F90" s="59"/>
      <c r="G90" s="59"/>
      <c r="H90" s="59"/>
      <c r="I90" s="59"/>
      <c r="J90" s="59"/>
      <c r="K90" s="31"/>
      <c r="L90" s="31"/>
      <c r="M90" s="31"/>
      <c r="N90" s="31"/>
      <c r="O90" s="31"/>
      <c r="P90" s="31"/>
      <c r="Q90" s="31"/>
      <c r="R90" s="31"/>
      <c r="S90" s="31"/>
      <c r="T90" s="31"/>
      <c r="U90" s="31"/>
      <c r="V90" s="31"/>
      <c r="W90" s="31"/>
      <c r="X90" s="31"/>
      <c r="Y90" s="31"/>
      <c r="Z90" s="31"/>
      <c r="AA90" s="31"/>
      <c r="AB90" s="31"/>
      <c r="AC90" s="31"/>
      <c r="AD90" s="31"/>
      <c r="AF90" s="16"/>
      <c r="AG90" s="16"/>
      <c r="AH90" s="16"/>
      <c r="AI90" s="96"/>
      <c r="AJ90" s="16"/>
      <c r="AK90" s="45"/>
      <c r="AL90" s="46"/>
      <c r="AM90" s="47"/>
      <c r="AN90" s="48"/>
      <c r="AO90" s="47"/>
      <c r="AP90" s="46"/>
    </row>
    <row r="91" spans="1:65" ht="10.5" customHeight="1" x14ac:dyDescent="0.15">
      <c r="B91" s="56"/>
      <c r="C91" s="57"/>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F91" s="16"/>
      <c r="AG91" s="70"/>
      <c r="AH91" s="16"/>
      <c r="AI91" s="96"/>
      <c r="AJ91" s="16"/>
      <c r="AK91" s="45"/>
      <c r="AL91" s="46"/>
      <c r="AM91" s="47"/>
      <c r="AN91" s="48"/>
      <c r="AO91" s="47"/>
      <c r="AP91" s="46"/>
    </row>
    <row r="92" spans="1:65" ht="10.5" customHeight="1" x14ac:dyDescent="0.15">
      <c r="B92" s="56"/>
      <c r="C92" s="57"/>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F92" s="16"/>
      <c r="AG92" s="70"/>
      <c r="AH92" s="16"/>
      <c r="AI92" s="96"/>
      <c r="AJ92" s="16"/>
      <c r="AK92" s="45"/>
      <c r="AL92" s="46"/>
      <c r="AM92" s="47"/>
      <c r="AN92" s="48"/>
      <c r="AO92" s="47"/>
      <c r="AP92" s="46"/>
    </row>
    <row r="93" spans="1:65" ht="10.5" customHeight="1" x14ac:dyDescent="0.15">
      <c r="B93" s="56"/>
      <c r="C93" s="57"/>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F93" s="16"/>
      <c r="AG93" s="16"/>
      <c r="AH93" s="16"/>
      <c r="AI93" s="96"/>
      <c r="AJ93" s="16"/>
      <c r="AK93" s="45"/>
      <c r="AL93" s="46"/>
      <c r="AM93" s="47"/>
      <c r="AN93" s="48"/>
      <c r="AO93" s="47"/>
      <c r="AP93" s="46"/>
    </row>
    <row r="94" spans="1:65" ht="10.5" customHeight="1" x14ac:dyDescent="0.15">
      <c r="B94" s="56"/>
      <c r="C94" s="31"/>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F94" s="16"/>
      <c r="AG94" s="16"/>
      <c r="AH94" s="16"/>
      <c r="AI94" s="96"/>
      <c r="AJ94" s="16"/>
      <c r="AK94" s="45"/>
      <c r="AL94" s="46"/>
      <c r="AM94" s="47"/>
      <c r="AN94" s="48"/>
      <c r="AO94" s="47"/>
      <c r="AP94" s="46"/>
    </row>
    <row r="95" spans="1:65" s="31" customFormat="1" ht="10.5" customHeight="1" x14ac:dyDescent="0.15">
      <c r="A95" s="16"/>
      <c r="B95" s="61"/>
      <c r="C95" s="62"/>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16"/>
      <c r="AF95" s="16"/>
      <c r="AG95" s="16"/>
      <c r="AH95" s="16"/>
      <c r="AI95" s="96"/>
      <c r="AJ95" s="16"/>
      <c r="AK95" s="45"/>
      <c r="AL95" s="46"/>
      <c r="AM95" s="47"/>
      <c r="AN95" s="48"/>
      <c r="AO95" s="47"/>
      <c r="AP95" s="46"/>
    </row>
    <row r="96" spans="1:65" s="31" customFormat="1" ht="10.5" customHeight="1" x14ac:dyDescent="0.15">
      <c r="A96" s="16"/>
      <c r="B96" s="62"/>
      <c r="C96" s="62"/>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16"/>
      <c r="AF96" s="16"/>
      <c r="AG96" s="16"/>
      <c r="AH96" s="16"/>
      <c r="AI96" s="96"/>
      <c r="AJ96" s="16"/>
      <c r="AK96" s="45"/>
      <c r="AL96" s="46"/>
      <c r="AM96" s="47"/>
      <c r="AN96" s="48"/>
      <c r="AO96" s="47"/>
      <c r="AP96" s="46"/>
    </row>
    <row r="97" spans="1:63" s="31" customFormat="1" ht="10.5" customHeight="1" x14ac:dyDescent="0.15">
      <c r="A97" s="49"/>
      <c r="B97" s="62"/>
      <c r="C97" s="62"/>
      <c r="AE97" s="16"/>
      <c r="AF97" s="68"/>
      <c r="AG97" s="16"/>
      <c r="AH97" s="16"/>
      <c r="AI97" s="96"/>
      <c r="AJ97" s="16"/>
      <c r="AK97" s="45"/>
      <c r="AL97" s="46"/>
      <c r="AM97" s="47"/>
      <c r="AN97" s="48"/>
      <c r="AO97" s="47"/>
      <c r="AP97" s="46"/>
    </row>
    <row r="98" spans="1:63" s="31" customFormat="1" ht="10.5" customHeight="1" x14ac:dyDescent="0.15">
      <c r="A98" s="16"/>
      <c r="AE98" s="16"/>
      <c r="AG98" s="16"/>
      <c r="AH98" s="16"/>
      <c r="AI98" s="96"/>
      <c r="AJ98" s="16"/>
      <c r="AK98" s="45"/>
      <c r="AL98" s="46"/>
      <c r="AM98" s="47"/>
      <c r="AN98" s="48"/>
      <c r="AO98" s="47"/>
      <c r="AP98" s="46"/>
    </row>
    <row r="99" spans="1:63" s="31" customFormat="1" ht="10.5" customHeight="1" x14ac:dyDescent="0.15">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G99" s="16"/>
      <c r="AH99" s="16"/>
      <c r="AI99" s="96"/>
      <c r="AJ99" s="16"/>
      <c r="AK99" s="45"/>
      <c r="AL99" s="46"/>
      <c r="AM99" s="47"/>
      <c r="AN99" s="48"/>
      <c r="AO99" s="47"/>
      <c r="AP99" s="46"/>
    </row>
    <row r="100" spans="1:63" s="31" customFormat="1" ht="10.5" customHeight="1" x14ac:dyDescent="0.1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H100" s="16"/>
      <c r="AI100" s="96"/>
      <c r="AJ100" s="16"/>
      <c r="AK100" s="45"/>
      <c r="AL100" s="46"/>
      <c r="AM100" s="47"/>
      <c r="AN100" s="48"/>
      <c r="AO100" s="47"/>
      <c r="AP100" s="46"/>
      <c r="AQ100" s="16"/>
      <c r="AR100" s="16"/>
      <c r="AS100" s="16"/>
      <c r="AT100" s="16"/>
      <c r="AU100" s="16"/>
      <c r="AV100" s="16"/>
      <c r="AW100" s="16"/>
      <c r="AX100" s="16"/>
      <c r="AY100" s="16"/>
      <c r="AZ100" s="16"/>
      <c r="BA100" s="16"/>
      <c r="BB100" s="16"/>
      <c r="BC100" s="16"/>
      <c r="BD100" s="16"/>
      <c r="BE100" s="16"/>
      <c r="BF100" s="16"/>
      <c r="BG100" s="16"/>
      <c r="BH100" s="16"/>
      <c r="BI100" s="16"/>
      <c r="BJ100" s="16"/>
      <c r="BK100" s="16"/>
    </row>
    <row r="101" spans="1:63" s="31" customFormat="1" ht="10.5" customHeight="1" x14ac:dyDescent="0.1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H101" s="70"/>
      <c r="AI101" s="96"/>
      <c r="AJ101" s="70"/>
      <c r="AK101" s="71"/>
      <c r="AL101" s="72"/>
      <c r="AM101" s="73"/>
      <c r="AN101" s="74"/>
      <c r="AO101" s="47"/>
      <c r="AP101" s="46"/>
      <c r="AQ101" s="16"/>
      <c r="AR101" s="16"/>
      <c r="AS101" s="16"/>
      <c r="AT101" s="16"/>
      <c r="AU101" s="16"/>
      <c r="AV101" s="16"/>
      <c r="AW101" s="16"/>
      <c r="AX101" s="16"/>
      <c r="AY101" s="16"/>
      <c r="AZ101" s="16"/>
      <c r="BA101" s="16"/>
      <c r="BB101" s="16"/>
      <c r="BC101" s="16"/>
      <c r="BD101" s="16"/>
      <c r="BE101" s="16"/>
      <c r="BF101" s="16"/>
      <c r="BG101" s="16"/>
      <c r="BH101" s="16"/>
      <c r="BI101" s="16"/>
      <c r="BJ101" s="16"/>
      <c r="BK101" s="16"/>
    </row>
    <row r="102" spans="1:63" s="31" customFormat="1" ht="10.5" customHeight="1" x14ac:dyDescent="0.1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H102" s="70"/>
      <c r="AI102" s="97"/>
      <c r="AJ102" s="70"/>
      <c r="AK102" s="71"/>
      <c r="AL102" s="72"/>
      <c r="AM102" s="73"/>
      <c r="AN102" s="74"/>
      <c r="AO102" s="47"/>
      <c r="AP102" s="46"/>
      <c r="AQ102" s="16"/>
      <c r="AR102" s="16"/>
      <c r="AS102" s="16"/>
      <c r="AT102" s="16"/>
      <c r="AU102" s="16"/>
      <c r="AV102" s="16"/>
      <c r="AW102" s="16"/>
      <c r="AX102" s="16"/>
      <c r="AY102" s="16"/>
      <c r="AZ102" s="16"/>
      <c r="BA102" s="16"/>
      <c r="BB102" s="16"/>
      <c r="BC102" s="16"/>
      <c r="BD102" s="16"/>
      <c r="BE102" s="16"/>
      <c r="BF102" s="16"/>
      <c r="BG102" s="16"/>
      <c r="BH102" s="16"/>
      <c r="BI102" s="16"/>
      <c r="BJ102" s="16"/>
      <c r="BK102" s="16"/>
    </row>
    <row r="103" spans="1:63" s="31" customFormat="1" ht="10.5" customHeight="1" x14ac:dyDescent="0.15">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H103" s="16"/>
      <c r="AI103" s="97"/>
      <c r="AJ103" s="16"/>
      <c r="AK103" s="45"/>
      <c r="AL103" s="46"/>
      <c r="AM103" s="47"/>
      <c r="AN103" s="48"/>
      <c r="AO103" s="47"/>
      <c r="AP103" s="46"/>
      <c r="AQ103" s="16"/>
      <c r="AR103" s="16"/>
      <c r="AS103" s="16"/>
      <c r="AT103" s="16"/>
      <c r="AU103" s="16"/>
      <c r="AV103" s="16"/>
      <c r="AW103" s="16"/>
      <c r="AX103" s="16"/>
      <c r="AY103" s="16"/>
      <c r="AZ103" s="16"/>
      <c r="BA103" s="16"/>
      <c r="BB103" s="16"/>
      <c r="BC103" s="16"/>
      <c r="BD103" s="16"/>
      <c r="BE103" s="16"/>
      <c r="BF103" s="16"/>
      <c r="BG103" s="16"/>
      <c r="BH103" s="16"/>
      <c r="BI103" s="16"/>
      <c r="BJ103" s="16"/>
      <c r="BK103" s="16"/>
    </row>
    <row r="104" spans="1:63" s="31" customFormat="1" ht="10.5" customHeight="1" x14ac:dyDescent="0.15">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H104" s="16"/>
      <c r="AI104" s="96"/>
      <c r="AJ104" s="16"/>
      <c r="AK104" s="45"/>
      <c r="AL104" s="46"/>
      <c r="AM104" s="47"/>
      <c r="AN104" s="48"/>
      <c r="AO104" s="47"/>
      <c r="AP104" s="46"/>
      <c r="AQ104" s="16"/>
      <c r="AR104" s="16"/>
      <c r="AS104" s="16"/>
      <c r="AT104" s="16"/>
      <c r="AU104" s="16"/>
      <c r="AV104" s="16"/>
      <c r="AW104" s="16"/>
      <c r="AX104" s="16"/>
      <c r="AY104" s="16"/>
      <c r="AZ104" s="16"/>
      <c r="BA104" s="16"/>
      <c r="BB104" s="16"/>
      <c r="BC104" s="16"/>
      <c r="BD104" s="16"/>
      <c r="BE104" s="16"/>
      <c r="BF104" s="16"/>
      <c r="BG104" s="16"/>
      <c r="BH104" s="16"/>
      <c r="BI104" s="16"/>
      <c r="BJ104" s="16"/>
      <c r="BK104" s="16"/>
    </row>
    <row r="105" spans="1:63" s="31" customFormat="1" ht="10.5" customHeight="1" x14ac:dyDescent="0.15">
      <c r="AH105" s="16"/>
      <c r="AI105" s="96"/>
      <c r="AJ105" s="16"/>
      <c r="AK105" s="45"/>
      <c r="AL105" s="46"/>
      <c r="AM105" s="47"/>
      <c r="AN105" s="48"/>
      <c r="AO105" s="47"/>
      <c r="AP105" s="46"/>
      <c r="AQ105" s="16"/>
      <c r="AR105" s="16"/>
      <c r="AS105" s="16"/>
      <c r="AT105" s="16"/>
      <c r="AU105" s="16"/>
      <c r="AV105" s="16"/>
      <c r="AW105" s="16"/>
      <c r="AX105" s="16"/>
      <c r="AY105" s="16"/>
      <c r="AZ105" s="16"/>
      <c r="BA105" s="16"/>
      <c r="BB105" s="16"/>
      <c r="BC105" s="16"/>
      <c r="BD105" s="16"/>
      <c r="BE105" s="16"/>
      <c r="BF105" s="16"/>
      <c r="BG105" s="16"/>
      <c r="BH105" s="16"/>
      <c r="BI105" s="16"/>
      <c r="BJ105" s="16"/>
      <c r="BK105" s="16"/>
    </row>
    <row r="106" spans="1:63" s="31" customFormat="1" ht="10.5" customHeight="1" x14ac:dyDescent="0.15">
      <c r="AH106" s="16"/>
      <c r="AI106" s="96"/>
      <c r="AJ106" s="16"/>
      <c r="AK106" s="45"/>
      <c r="AL106" s="46"/>
      <c r="AM106" s="47"/>
      <c r="AN106" s="48"/>
      <c r="AO106" s="47"/>
      <c r="AP106" s="46"/>
      <c r="AQ106" s="16"/>
      <c r="AR106" s="16"/>
      <c r="AS106" s="16"/>
      <c r="AT106" s="16"/>
      <c r="AU106" s="16"/>
      <c r="AV106" s="16"/>
      <c r="AW106" s="16"/>
      <c r="AX106" s="16"/>
      <c r="AY106" s="16"/>
      <c r="AZ106" s="16"/>
      <c r="BA106" s="16"/>
      <c r="BB106" s="16"/>
      <c r="BC106" s="16"/>
      <c r="BD106" s="16"/>
      <c r="BE106" s="16"/>
      <c r="BF106" s="16"/>
      <c r="BG106" s="16"/>
      <c r="BH106" s="16"/>
      <c r="BI106" s="16"/>
      <c r="BJ106" s="16"/>
      <c r="BK106" s="16"/>
    </row>
    <row r="107" spans="1:63" s="31" customFormat="1" ht="10.5" customHeight="1" x14ac:dyDescent="0.15">
      <c r="AH107" s="16"/>
      <c r="AI107" s="96"/>
      <c r="AJ107" s="16"/>
      <c r="AK107" s="45"/>
      <c r="AL107" s="46"/>
      <c r="AM107" s="47"/>
      <c r="AN107" s="48"/>
      <c r="AO107" s="47"/>
      <c r="AP107" s="46"/>
      <c r="AQ107" s="16"/>
      <c r="AR107" s="16"/>
      <c r="AS107" s="16"/>
      <c r="AT107" s="16"/>
      <c r="AU107" s="16"/>
      <c r="AV107" s="16"/>
      <c r="AW107" s="16"/>
      <c r="AX107" s="16"/>
      <c r="AY107" s="16"/>
      <c r="AZ107" s="16"/>
      <c r="BA107" s="16"/>
      <c r="BB107" s="16"/>
      <c r="BC107" s="16"/>
      <c r="BD107" s="16"/>
      <c r="BE107" s="16"/>
      <c r="BF107" s="16"/>
      <c r="BG107" s="16"/>
      <c r="BH107" s="16"/>
      <c r="BI107" s="16"/>
      <c r="BJ107" s="16"/>
      <c r="BK107" s="16"/>
    </row>
    <row r="108" spans="1:63" s="31" customFormat="1" ht="10.5" customHeight="1" x14ac:dyDescent="0.15">
      <c r="A108" s="49"/>
      <c r="B108" s="49"/>
      <c r="C108" s="49"/>
      <c r="D108" s="49"/>
      <c r="E108" s="49"/>
      <c r="F108" s="49"/>
      <c r="G108" s="49"/>
      <c r="H108" s="49"/>
      <c r="Q108" s="64"/>
      <c r="S108" s="49"/>
      <c r="T108" s="49"/>
      <c r="U108" s="49"/>
      <c r="V108" s="49"/>
      <c r="W108" s="49"/>
      <c r="X108" s="49"/>
      <c r="Y108" s="49"/>
      <c r="Z108" s="49"/>
      <c r="AA108" s="49"/>
      <c r="AB108" s="49"/>
      <c r="AC108" s="49"/>
      <c r="AD108" s="49"/>
      <c r="AH108" s="16"/>
      <c r="AI108" s="96"/>
      <c r="AJ108" s="16"/>
      <c r="AK108" s="45"/>
      <c r="AL108" s="46"/>
      <c r="AM108" s="47"/>
      <c r="AN108" s="48"/>
      <c r="AO108" s="7"/>
      <c r="AP108" s="6"/>
    </row>
    <row r="109" spans="1:63" s="31" customFormat="1" ht="10.5" customHeight="1" x14ac:dyDescent="0.3">
      <c r="A109" s="49"/>
      <c r="B109" s="49"/>
      <c r="C109" s="49"/>
      <c r="D109" s="49"/>
      <c r="E109" s="49"/>
      <c r="F109" s="49"/>
      <c r="G109" s="49"/>
      <c r="H109" s="49"/>
      <c r="S109" s="49"/>
      <c r="T109" s="49"/>
      <c r="U109" s="49"/>
      <c r="V109" s="49"/>
      <c r="W109" s="49"/>
      <c r="X109" s="49"/>
      <c r="Y109" s="49"/>
      <c r="Z109" s="49"/>
      <c r="AA109" s="49"/>
      <c r="AB109" s="49"/>
      <c r="AC109" s="49"/>
      <c r="AD109" s="49"/>
      <c r="AG109" s="75"/>
      <c r="AH109" s="16"/>
      <c r="AI109" s="96"/>
      <c r="AJ109" s="16"/>
      <c r="AK109" s="45"/>
      <c r="AL109" s="46"/>
      <c r="AM109" s="47"/>
      <c r="AN109" s="48"/>
      <c r="AO109" s="7"/>
      <c r="AP109" s="6"/>
    </row>
    <row r="110" spans="1:63" s="31" customFormat="1" ht="10.5" customHeight="1" x14ac:dyDescent="0.3">
      <c r="A110" s="63"/>
      <c r="B110" s="63"/>
      <c r="S110" s="66"/>
      <c r="T110" s="66"/>
      <c r="U110" s="66"/>
      <c r="V110" s="67"/>
      <c r="W110" s="67"/>
      <c r="X110" s="67"/>
      <c r="Y110" s="67"/>
      <c r="Z110" s="67"/>
      <c r="AA110" s="67"/>
      <c r="AB110" s="67"/>
      <c r="AC110" s="67"/>
      <c r="AD110" s="67"/>
      <c r="AG110" s="75"/>
      <c r="AI110" s="96"/>
      <c r="AK110" s="5"/>
      <c r="AL110" s="6"/>
      <c r="AM110" s="7"/>
      <c r="AN110" s="8"/>
      <c r="AO110" s="7"/>
      <c r="AP110" s="6"/>
    </row>
    <row r="111" spans="1:63" s="31" customFormat="1" ht="10.5" customHeight="1" x14ac:dyDescent="0.15">
      <c r="A111" s="63"/>
      <c r="B111" s="63"/>
      <c r="S111" s="66"/>
      <c r="T111" s="66"/>
      <c r="U111" s="66"/>
      <c r="V111" s="67"/>
      <c r="W111" s="67"/>
      <c r="X111" s="67"/>
      <c r="Y111" s="67"/>
      <c r="Z111" s="67"/>
      <c r="AA111" s="67"/>
      <c r="AB111" s="67"/>
      <c r="AC111" s="67"/>
      <c r="AD111" s="67"/>
      <c r="AI111" s="95"/>
      <c r="AK111" s="5"/>
      <c r="AL111" s="6"/>
      <c r="AM111" s="7"/>
      <c r="AN111" s="8"/>
      <c r="AO111" s="7"/>
      <c r="AP111" s="6"/>
    </row>
    <row r="112" spans="1:63" s="31" customFormat="1" ht="10.5" customHeight="1" x14ac:dyDescent="0.15">
      <c r="A112" s="63"/>
      <c r="B112" s="63"/>
      <c r="S112" s="66"/>
      <c r="T112" s="66"/>
      <c r="U112" s="66"/>
      <c r="V112" s="67"/>
      <c r="W112" s="67"/>
      <c r="X112" s="67"/>
      <c r="Y112" s="67"/>
      <c r="Z112" s="67"/>
      <c r="AA112" s="67"/>
      <c r="AB112" s="67"/>
      <c r="AC112" s="67"/>
      <c r="AD112" s="67"/>
      <c r="AI112" s="95"/>
      <c r="AK112" s="5"/>
      <c r="AL112" s="6"/>
      <c r="AM112" s="7"/>
      <c r="AN112" s="8"/>
      <c r="AO112" s="7"/>
      <c r="AP112" s="6"/>
    </row>
    <row r="113" spans="1:47" s="31" customFormat="1" ht="10.5" customHeight="1" x14ac:dyDescent="0.15">
      <c r="A113" s="63"/>
      <c r="B113" s="63"/>
      <c r="S113" s="66"/>
      <c r="T113" s="66"/>
      <c r="U113" s="66"/>
      <c r="V113" s="67"/>
      <c r="W113" s="67"/>
      <c r="X113" s="67"/>
      <c r="Y113" s="67"/>
      <c r="Z113" s="67"/>
      <c r="AA113" s="67"/>
      <c r="AB113" s="67"/>
      <c r="AC113" s="67"/>
      <c r="AD113" s="67"/>
      <c r="AI113" s="95"/>
      <c r="AK113" s="5"/>
      <c r="AL113" s="6"/>
      <c r="AM113" s="7"/>
      <c r="AN113" s="8"/>
      <c r="AO113" s="7"/>
      <c r="AP113" s="6"/>
    </row>
    <row r="114" spans="1:47" s="31" customFormat="1" ht="10.5" customHeight="1" x14ac:dyDescent="0.15">
      <c r="A114" s="63"/>
      <c r="B114" s="63"/>
      <c r="S114" s="66"/>
      <c r="T114" s="66"/>
      <c r="U114" s="66"/>
      <c r="V114" s="67"/>
      <c r="W114" s="67"/>
      <c r="X114" s="67"/>
      <c r="Y114" s="67"/>
      <c r="Z114" s="67"/>
      <c r="AA114" s="67"/>
      <c r="AB114" s="67"/>
      <c r="AC114" s="67"/>
      <c r="AD114" s="67"/>
      <c r="AI114" s="95"/>
      <c r="AK114" s="5"/>
      <c r="AL114" s="6"/>
      <c r="AM114" s="7"/>
      <c r="AN114" s="8"/>
      <c r="AO114" s="7"/>
      <c r="AP114" s="6"/>
    </row>
    <row r="115" spans="1:47" s="31" customFormat="1" ht="10.5" customHeight="1" x14ac:dyDescent="0.15">
      <c r="A115" s="63"/>
      <c r="B115" s="63"/>
      <c r="AI115" s="95"/>
      <c r="AK115" s="5"/>
      <c r="AL115" s="6"/>
      <c r="AM115" s="7"/>
      <c r="AN115" s="8"/>
      <c r="AO115" s="7"/>
      <c r="AP115" s="6"/>
    </row>
    <row r="116" spans="1:47" s="31" customFormat="1" ht="10.5" customHeight="1" x14ac:dyDescent="0.15">
      <c r="AI116" s="95"/>
      <c r="AK116" s="5"/>
      <c r="AL116" s="6"/>
      <c r="AM116" s="7"/>
      <c r="AN116" s="8"/>
      <c r="AO116" s="7"/>
      <c r="AP116" s="6"/>
    </row>
    <row r="117" spans="1:47" s="31" customFormat="1" ht="12" customHeight="1" x14ac:dyDescent="0.15">
      <c r="AI117" s="95"/>
      <c r="AK117" s="5"/>
      <c r="AL117" s="6"/>
      <c r="AM117" s="7"/>
      <c r="AN117" s="8"/>
      <c r="AO117" s="7"/>
      <c r="AP117" s="6"/>
    </row>
    <row r="118" spans="1:47" s="31" customFormat="1" ht="12" customHeight="1" x14ac:dyDescent="0.15">
      <c r="AI118" s="95"/>
      <c r="AK118" s="5"/>
      <c r="AL118" s="6"/>
      <c r="AM118" s="7"/>
      <c r="AN118" s="8"/>
      <c r="AO118" s="7"/>
      <c r="AP118" s="6"/>
    </row>
    <row r="119" spans="1:47" s="31" customFormat="1" ht="12" customHeight="1" x14ac:dyDescent="0.3">
      <c r="AH119" s="75"/>
      <c r="AI119" s="95"/>
      <c r="AJ119" s="75"/>
      <c r="AK119" s="76"/>
      <c r="AL119" s="77"/>
      <c r="AM119" s="78"/>
      <c r="AN119" s="80"/>
      <c r="AO119" s="78"/>
      <c r="AP119" s="77"/>
    </row>
    <row r="120" spans="1:47" s="31" customFormat="1" ht="12" customHeight="1" x14ac:dyDescent="0.3">
      <c r="AH120" s="75"/>
      <c r="AI120" s="98"/>
      <c r="AJ120" s="75"/>
      <c r="AK120" s="76"/>
      <c r="AL120" s="77"/>
      <c r="AM120" s="78"/>
      <c r="AN120" s="80"/>
      <c r="AO120" s="78"/>
      <c r="AP120" s="77"/>
    </row>
    <row r="121" spans="1:47" s="31" customFormat="1" ht="12" customHeight="1" x14ac:dyDescent="0.15">
      <c r="AI121" s="98"/>
      <c r="AK121" s="5"/>
      <c r="AL121" s="6"/>
      <c r="AM121" s="79"/>
      <c r="AN121" s="8"/>
      <c r="AO121" s="79"/>
      <c r="AP121" s="6"/>
      <c r="AQ121" s="81"/>
      <c r="AR121" s="81"/>
      <c r="AS121" s="81"/>
      <c r="AT121" s="81"/>
      <c r="AU121" s="81"/>
    </row>
    <row r="122" spans="1:47" s="31" customFormat="1" ht="12" customHeight="1" x14ac:dyDescent="0.15">
      <c r="A122" s="82"/>
      <c r="B122" s="82"/>
      <c r="C122" s="82"/>
      <c r="D122" s="82"/>
      <c r="E122" s="82"/>
      <c r="F122" s="82"/>
      <c r="G122" s="82"/>
      <c r="H122" s="82"/>
      <c r="I122" s="82"/>
      <c r="J122" s="82"/>
      <c r="K122" s="51"/>
      <c r="L122" s="51"/>
      <c r="M122" s="51"/>
      <c r="N122" s="51"/>
      <c r="O122" s="51"/>
      <c r="P122" s="51"/>
      <c r="Q122" s="51"/>
      <c r="R122" s="51"/>
      <c r="S122" s="51"/>
      <c r="T122" s="51"/>
      <c r="U122" s="51"/>
      <c r="V122" s="51"/>
      <c r="W122" s="51"/>
      <c r="X122" s="51"/>
      <c r="Y122" s="51"/>
      <c r="Z122" s="51"/>
      <c r="AA122" s="51"/>
      <c r="AB122" s="51"/>
      <c r="AC122" s="51"/>
      <c r="AD122" s="51"/>
      <c r="AI122" s="95"/>
      <c r="AK122" s="5"/>
      <c r="AL122" s="6"/>
      <c r="AM122" s="79"/>
      <c r="AN122" s="8"/>
      <c r="AO122" s="79"/>
      <c r="AP122" s="6"/>
      <c r="AQ122" s="81"/>
      <c r="AR122" s="81"/>
      <c r="AS122" s="81"/>
      <c r="AT122" s="81"/>
      <c r="AU122" s="81"/>
    </row>
    <row r="123" spans="1:47" s="31" customFormat="1" ht="12" customHeight="1" x14ac:dyDescent="0.15">
      <c r="A123" s="82"/>
      <c r="B123" s="82"/>
      <c r="C123" s="82"/>
      <c r="D123" s="82"/>
      <c r="E123" s="82"/>
      <c r="F123" s="82"/>
      <c r="G123" s="82"/>
      <c r="H123" s="82"/>
      <c r="I123" s="82"/>
      <c r="J123" s="82"/>
      <c r="K123" s="51"/>
      <c r="L123" s="51"/>
      <c r="M123" s="51"/>
      <c r="N123" s="51"/>
      <c r="O123" s="51"/>
      <c r="P123" s="51"/>
      <c r="Q123" s="51"/>
      <c r="R123" s="51"/>
      <c r="S123" s="51"/>
      <c r="T123" s="51"/>
      <c r="U123" s="51"/>
      <c r="V123" s="51"/>
      <c r="W123" s="51"/>
      <c r="X123" s="51"/>
      <c r="Y123" s="51"/>
      <c r="Z123" s="51"/>
      <c r="AA123" s="51"/>
      <c r="AB123" s="51"/>
      <c r="AC123" s="51"/>
      <c r="AD123" s="51"/>
      <c r="AI123" s="95"/>
      <c r="AK123" s="5"/>
      <c r="AL123" s="6"/>
      <c r="AM123" s="79"/>
      <c r="AN123" s="8"/>
      <c r="AO123" s="79"/>
      <c r="AP123" s="6"/>
      <c r="AQ123" s="81"/>
      <c r="AR123" s="81"/>
      <c r="AS123" s="81"/>
      <c r="AT123" s="81"/>
      <c r="AU123" s="81"/>
    </row>
    <row r="124" spans="1:47" s="31" customFormat="1" ht="12" customHeight="1" x14ac:dyDescent="0.2">
      <c r="H124" s="83"/>
      <c r="I124" s="83"/>
      <c r="J124" s="83"/>
      <c r="K124" s="83"/>
      <c r="L124" s="83"/>
      <c r="M124" s="83"/>
      <c r="N124" s="85"/>
      <c r="O124" s="85"/>
      <c r="P124" s="85"/>
      <c r="Q124" s="85"/>
      <c r="R124" s="85"/>
      <c r="S124" s="85"/>
      <c r="T124" s="85"/>
      <c r="W124" s="86"/>
      <c r="X124" s="86"/>
      <c r="Y124" s="86"/>
      <c r="Z124" s="86"/>
      <c r="AA124" s="86"/>
      <c r="AB124" s="86"/>
      <c r="AC124" s="86"/>
      <c r="AD124" s="86"/>
      <c r="AE124" s="86"/>
      <c r="AF124" s="86"/>
      <c r="AG124" s="86"/>
      <c r="AI124" s="95"/>
      <c r="AK124" s="5"/>
      <c r="AL124" s="6"/>
      <c r="AM124" s="79"/>
      <c r="AN124" s="8"/>
      <c r="AO124" s="79"/>
      <c r="AP124" s="6"/>
      <c r="AQ124" s="81"/>
      <c r="AR124" s="81"/>
      <c r="AS124" s="81"/>
      <c r="AT124" s="81"/>
      <c r="AU124" s="81"/>
    </row>
    <row r="125" spans="1:47" s="31" customFormat="1" ht="12" customHeight="1" x14ac:dyDescent="0.15">
      <c r="B125" s="60"/>
      <c r="C125" s="60"/>
      <c r="D125" s="60"/>
      <c r="E125" s="60"/>
      <c r="F125" s="60"/>
      <c r="G125" s="60"/>
      <c r="H125" s="37"/>
      <c r="I125" s="37"/>
      <c r="J125" s="37"/>
      <c r="K125" s="37"/>
      <c r="L125" s="37"/>
      <c r="M125" s="37"/>
      <c r="N125" s="85"/>
      <c r="O125" s="85"/>
      <c r="P125" s="85"/>
      <c r="Q125" s="85"/>
      <c r="R125" s="85"/>
      <c r="S125" s="85"/>
      <c r="T125" s="85"/>
      <c r="W125" s="86"/>
      <c r="X125" s="86"/>
      <c r="Y125" s="86"/>
      <c r="Z125" s="86"/>
      <c r="AA125" s="86"/>
      <c r="AB125" s="86"/>
      <c r="AC125" s="86"/>
      <c r="AD125" s="86"/>
      <c r="AE125" s="86"/>
      <c r="AF125" s="86"/>
      <c r="AG125" s="86"/>
      <c r="AI125" s="95"/>
      <c r="AK125" s="5"/>
      <c r="AL125" s="6"/>
      <c r="AM125" s="79"/>
      <c r="AN125" s="8"/>
      <c r="AO125" s="79"/>
      <c r="AP125" s="6"/>
      <c r="AQ125" s="81"/>
      <c r="AR125" s="81"/>
      <c r="AS125" s="81"/>
      <c r="AT125" s="81"/>
      <c r="AU125" s="81"/>
    </row>
    <row r="126" spans="1:47" s="31" customFormat="1" ht="12" customHeight="1" x14ac:dyDescent="0.15">
      <c r="B126" s="60"/>
      <c r="C126" s="60"/>
      <c r="D126" s="60"/>
      <c r="E126" s="60"/>
      <c r="F126" s="60"/>
      <c r="G126" s="60"/>
      <c r="H126" s="37"/>
      <c r="I126" s="37"/>
      <c r="J126" s="37"/>
      <c r="K126" s="37"/>
      <c r="L126" s="37"/>
      <c r="M126" s="37"/>
      <c r="N126" s="85"/>
      <c r="O126" s="85"/>
      <c r="P126" s="85"/>
      <c r="Q126" s="85"/>
      <c r="R126" s="85"/>
      <c r="S126" s="85"/>
      <c r="T126" s="85"/>
      <c r="W126" s="86"/>
      <c r="X126" s="86"/>
      <c r="Y126" s="86"/>
      <c r="Z126" s="86"/>
      <c r="AA126" s="86"/>
      <c r="AB126" s="86"/>
      <c r="AC126" s="86"/>
      <c r="AD126" s="86"/>
      <c r="AE126" s="86"/>
      <c r="AF126" s="86"/>
      <c r="AG126" s="86"/>
      <c r="AI126" s="95"/>
      <c r="AK126" s="5"/>
      <c r="AL126" s="50"/>
      <c r="AM126" s="34"/>
      <c r="AN126" s="35"/>
      <c r="AO126" s="34"/>
      <c r="AP126" s="50"/>
      <c r="AQ126" s="49"/>
      <c r="AR126" s="49"/>
      <c r="AS126" s="49"/>
      <c r="AT126" s="49"/>
    </row>
    <row r="127" spans="1:47" s="31" customFormat="1" ht="12" customHeight="1" x14ac:dyDescent="0.15">
      <c r="W127" s="86"/>
      <c r="X127" s="86"/>
      <c r="Y127" s="86"/>
      <c r="Z127" s="86"/>
      <c r="AA127" s="86"/>
      <c r="AB127" s="86"/>
      <c r="AC127" s="86"/>
      <c r="AD127" s="86"/>
      <c r="AE127" s="86"/>
      <c r="AF127" s="86"/>
      <c r="AG127" s="86"/>
      <c r="AI127" s="95"/>
      <c r="AK127" s="5"/>
      <c r="AL127" s="50"/>
      <c r="AM127" s="34"/>
      <c r="AN127" s="35"/>
      <c r="AO127" s="34"/>
      <c r="AP127" s="50"/>
      <c r="AQ127" s="49"/>
      <c r="AR127" s="49"/>
      <c r="AS127" s="49"/>
      <c r="AT127" s="49"/>
    </row>
    <row r="128" spans="1:47" s="31" customFormat="1" ht="12" customHeight="1" x14ac:dyDescent="0.15">
      <c r="A128" s="16"/>
      <c r="B128" s="16"/>
      <c r="C128" s="16"/>
      <c r="D128" s="16"/>
      <c r="E128" s="16"/>
      <c r="F128" s="16"/>
      <c r="G128" s="16"/>
      <c r="H128" s="16"/>
      <c r="I128" s="16"/>
      <c r="J128" s="16"/>
      <c r="K128" s="16"/>
      <c r="L128" s="16"/>
      <c r="M128" s="16"/>
      <c r="N128" s="16"/>
      <c r="O128" s="16"/>
      <c r="P128" s="16"/>
      <c r="Q128" s="16"/>
      <c r="R128" s="16"/>
      <c r="S128" s="16"/>
      <c r="T128" s="16"/>
      <c r="U128" s="16"/>
      <c r="V128" s="16"/>
      <c r="W128" s="84"/>
      <c r="X128" s="84"/>
      <c r="Y128" s="84"/>
      <c r="Z128" s="84"/>
      <c r="AA128" s="84"/>
      <c r="AB128" s="84"/>
      <c r="AC128" s="84"/>
      <c r="AD128" s="84"/>
      <c r="AE128" s="84"/>
      <c r="AF128" s="86"/>
      <c r="AG128" s="86"/>
      <c r="AI128" s="95"/>
      <c r="AK128" s="5"/>
      <c r="AL128" s="50"/>
      <c r="AM128" s="34"/>
      <c r="AN128" s="35"/>
      <c r="AO128" s="34"/>
      <c r="AP128" s="50"/>
      <c r="AQ128" s="49"/>
      <c r="AR128" s="49"/>
      <c r="AS128" s="49"/>
      <c r="AT128" s="49"/>
    </row>
    <row r="129" spans="1:65" s="31" customFormat="1" ht="12" customHeight="1" x14ac:dyDescent="0.15">
      <c r="A129" s="16"/>
      <c r="B129" s="16"/>
      <c r="C129" s="16"/>
      <c r="D129" s="16"/>
      <c r="E129" s="16"/>
      <c r="F129" s="16"/>
      <c r="G129" s="16"/>
      <c r="H129" s="16"/>
      <c r="I129" s="16"/>
      <c r="J129" s="16"/>
      <c r="K129" s="16"/>
      <c r="L129" s="16"/>
      <c r="M129" s="16"/>
      <c r="N129" s="16"/>
      <c r="O129" s="16"/>
      <c r="P129" s="16"/>
      <c r="Q129" s="16"/>
      <c r="R129" s="16"/>
      <c r="S129" s="16"/>
      <c r="T129" s="16"/>
      <c r="U129" s="16"/>
      <c r="V129" s="16"/>
      <c r="W129" s="84"/>
      <c r="X129" s="84"/>
      <c r="Y129" s="84"/>
      <c r="Z129" s="84"/>
      <c r="AA129" s="84"/>
      <c r="AB129" s="84"/>
      <c r="AC129" s="84"/>
      <c r="AD129" s="84"/>
      <c r="AE129" s="84"/>
      <c r="AF129" s="86"/>
      <c r="AG129" s="86"/>
      <c r="AI129" s="95"/>
      <c r="AK129" s="5"/>
      <c r="AL129" s="50"/>
      <c r="AM129" s="34"/>
      <c r="AN129" s="35"/>
      <c r="AO129" s="34"/>
      <c r="AP129" s="50"/>
      <c r="AQ129" s="49"/>
      <c r="AR129" s="49"/>
      <c r="AS129" s="49"/>
      <c r="AT129" s="49"/>
    </row>
    <row r="130" spans="1:65" s="31" customFormat="1" ht="12" customHeight="1" x14ac:dyDescent="0.15">
      <c r="A130" s="16"/>
      <c r="B130" s="16"/>
      <c r="C130" s="16"/>
      <c r="D130" s="16"/>
      <c r="E130" s="16"/>
      <c r="F130" s="16"/>
      <c r="G130" s="16"/>
      <c r="H130" s="16"/>
      <c r="I130" s="16"/>
      <c r="J130" s="16"/>
      <c r="K130" s="16"/>
      <c r="L130" s="16"/>
      <c r="M130" s="16"/>
      <c r="N130" s="16"/>
      <c r="O130" s="16"/>
      <c r="P130" s="16"/>
      <c r="Q130" s="16"/>
      <c r="R130" s="16"/>
      <c r="S130" s="16"/>
      <c r="T130" s="16"/>
      <c r="U130" s="16"/>
      <c r="V130" s="16"/>
      <c r="W130" s="84"/>
      <c r="X130" s="84"/>
      <c r="Y130" s="84"/>
      <c r="Z130" s="84"/>
      <c r="AA130" s="84"/>
      <c r="AB130" s="84"/>
      <c r="AC130" s="84"/>
      <c r="AD130" s="84"/>
      <c r="AE130" s="84"/>
      <c r="AF130" s="86"/>
      <c r="AG130" s="86"/>
      <c r="AI130" s="95"/>
      <c r="AK130" s="5"/>
      <c r="AL130" s="50"/>
      <c r="AM130" s="34"/>
      <c r="AN130" s="35"/>
      <c r="AO130" s="34"/>
      <c r="AP130" s="50"/>
      <c r="AQ130" s="49"/>
      <c r="AR130" s="49"/>
      <c r="AS130" s="49"/>
      <c r="AT130" s="49"/>
    </row>
    <row r="131" spans="1:65" s="31" customFormat="1" ht="12" customHeight="1" x14ac:dyDescent="0.15">
      <c r="A131" s="16"/>
      <c r="B131" s="16"/>
      <c r="C131" s="16"/>
      <c r="D131" s="16"/>
      <c r="E131" s="16"/>
      <c r="F131" s="16"/>
      <c r="G131" s="16"/>
      <c r="H131" s="16"/>
      <c r="I131" s="16"/>
      <c r="J131" s="16"/>
      <c r="K131" s="16"/>
      <c r="L131" s="16"/>
      <c r="M131" s="16"/>
      <c r="N131" s="16"/>
      <c r="O131" s="16"/>
      <c r="P131" s="16"/>
      <c r="Q131" s="16"/>
      <c r="R131" s="16"/>
      <c r="S131" s="16"/>
      <c r="T131" s="16"/>
      <c r="U131" s="16"/>
      <c r="V131" s="16"/>
      <c r="W131" s="84"/>
      <c r="X131" s="84"/>
      <c r="Y131" s="84"/>
      <c r="Z131" s="84"/>
      <c r="AA131" s="84"/>
      <c r="AB131" s="84"/>
      <c r="AC131" s="84"/>
      <c r="AD131" s="84"/>
      <c r="AE131" s="84"/>
      <c r="AF131" s="86"/>
      <c r="AG131" s="86"/>
      <c r="AI131" s="95"/>
      <c r="AK131" s="5"/>
      <c r="AL131" s="50"/>
      <c r="AM131" s="34"/>
      <c r="AN131" s="35"/>
      <c r="AO131" s="34"/>
      <c r="AP131" s="50"/>
      <c r="AQ131" s="49"/>
      <c r="AR131" s="49"/>
      <c r="AS131" s="49"/>
      <c r="AT131" s="49"/>
    </row>
    <row r="132" spans="1:65" s="31" customFormat="1" ht="12" customHeight="1" x14ac:dyDescent="0.15">
      <c r="A132" s="16"/>
      <c r="B132" s="16"/>
      <c r="C132" s="16"/>
      <c r="D132" s="16"/>
      <c r="E132" s="16"/>
      <c r="F132" s="16"/>
      <c r="G132" s="16"/>
      <c r="H132" s="16"/>
      <c r="I132" s="16"/>
      <c r="J132" s="16"/>
      <c r="K132" s="16"/>
      <c r="L132" s="16"/>
      <c r="M132" s="16"/>
      <c r="N132" s="16"/>
      <c r="O132" s="16"/>
      <c r="P132" s="16"/>
      <c r="Q132" s="16"/>
      <c r="R132" s="16"/>
      <c r="S132" s="16"/>
      <c r="T132" s="16"/>
      <c r="U132" s="16"/>
      <c r="V132" s="16"/>
      <c r="W132" s="84"/>
      <c r="X132" s="84"/>
      <c r="Y132" s="84"/>
      <c r="Z132" s="84"/>
      <c r="AA132" s="84"/>
      <c r="AB132" s="84"/>
      <c r="AC132" s="84"/>
      <c r="AD132" s="84"/>
      <c r="AE132" s="84"/>
      <c r="AF132" s="86"/>
      <c r="AG132" s="86"/>
      <c r="AI132" s="95"/>
      <c r="AK132" s="5"/>
      <c r="AL132" s="6"/>
      <c r="AM132" s="7"/>
      <c r="AN132" s="8"/>
      <c r="AO132" s="7"/>
      <c r="AP132" s="6"/>
    </row>
    <row r="133" spans="1:65" s="31" customFormat="1" ht="12" customHeight="1" x14ac:dyDescent="0.15">
      <c r="A133" s="16"/>
      <c r="B133" s="16"/>
      <c r="C133" s="16"/>
      <c r="D133" s="16"/>
      <c r="E133" s="16"/>
      <c r="F133" s="16"/>
      <c r="G133" s="16"/>
      <c r="H133" s="16"/>
      <c r="I133" s="16"/>
      <c r="J133" s="16"/>
      <c r="K133" s="16"/>
      <c r="L133" s="16"/>
      <c r="M133" s="16"/>
      <c r="N133" s="16"/>
      <c r="O133" s="16"/>
      <c r="P133" s="16"/>
      <c r="Q133" s="16"/>
      <c r="R133" s="16"/>
      <c r="S133" s="16"/>
      <c r="T133" s="16"/>
      <c r="U133" s="16"/>
      <c r="V133" s="16"/>
      <c r="W133" s="84"/>
      <c r="X133" s="84"/>
      <c r="Y133" s="84"/>
      <c r="Z133" s="84"/>
      <c r="AA133" s="84"/>
      <c r="AB133" s="84"/>
      <c r="AC133" s="84"/>
      <c r="AD133" s="84"/>
      <c r="AE133" s="84"/>
      <c r="AF133" s="86"/>
      <c r="AG133" s="86"/>
      <c r="AI133" s="95"/>
      <c r="AK133" s="5"/>
      <c r="AL133" s="6"/>
      <c r="AM133" s="7"/>
      <c r="AN133" s="8"/>
      <c r="AO133" s="7"/>
      <c r="AP133" s="6"/>
      <c r="AQ133" s="51"/>
      <c r="AR133" s="51"/>
      <c r="AS133" s="51"/>
      <c r="AT133" s="51"/>
      <c r="AU133" s="51"/>
      <c r="AV133" s="51"/>
      <c r="AW133" s="51"/>
      <c r="AX133" s="51"/>
      <c r="AY133" s="51"/>
      <c r="AZ133" s="51"/>
      <c r="BA133" s="51"/>
      <c r="BB133" s="52"/>
    </row>
    <row r="134" spans="1:65" s="31" customFormat="1" ht="12" customHeight="1" x14ac:dyDescent="0.15">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H134" s="86"/>
      <c r="AI134" s="95"/>
      <c r="AJ134" s="86"/>
      <c r="AK134" s="5"/>
      <c r="AL134" s="6"/>
      <c r="AM134" s="7"/>
      <c r="AN134" s="8"/>
      <c r="AO134" s="7"/>
      <c r="AP134" s="6"/>
      <c r="AQ134" s="51"/>
      <c r="AR134" s="51"/>
      <c r="AS134" s="51"/>
      <c r="AT134" s="51"/>
      <c r="AU134" s="51"/>
      <c r="AV134" s="51"/>
      <c r="AW134" s="51"/>
      <c r="AX134" s="51"/>
      <c r="AY134" s="51"/>
      <c r="AZ134" s="51"/>
      <c r="BA134" s="51"/>
      <c r="BB134" s="52"/>
    </row>
    <row r="135" spans="1:65" s="31" customFormat="1" ht="12" customHeight="1" x14ac:dyDescent="0.2">
      <c r="A135" s="84"/>
      <c r="B135" s="16"/>
      <c r="C135" s="16"/>
      <c r="D135" s="16"/>
      <c r="E135" s="16"/>
      <c r="F135" s="16"/>
      <c r="G135" s="16"/>
      <c r="H135" s="16"/>
      <c r="I135" s="16"/>
      <c r="J135" s="16"/>
      <c r="K135" s="16"/>
      <c r="L135" s="16"/>
      <c r="M135" s="16"/>
      <c r="N135" s="16"/>
      <c r="O135" s="16"/>
      <c r="P135" s="16"/>
      <c r="Q135" s="87"/>
      <c r="R135" s="87"/>
      <c r="S135" s="87"/>
      <c r="T135" s="16"/>
      <c r="U135" s="16"/>
      <c r="V135" s="16"/>
      <c r="W135" s="16"/>
      <c r="X135" s="16"/>
      <c r="Y135" s="16"/>
      <c r="Z135" s="16"/>
      <c r="AA135" s="16"/>
      <c r="AB135" s="16"/>
      <c r="AC135" s="16"/>
      <c r="AD135" s="16"/>
      <c r="AE135" s="16"/>
      <c r="AH135" s="86"/>
      <c r="AI135" s="99"/>
      <c r="AJ135" s="86"/>
      <c r="AK135" s="5"/>
      <c r="AL135" s="6"/>
      <c r="AM135" s="7"/>
      <c r="AN135" s="8"/>
      <c r="AO135" s="7"/>
      <c r="AP135" s="6"/>
    </row>
    <row r="136" spans="1:65" s="31" customFormat="1" ht="12" customHeight="1" x14ac:dyDescent="0.2">
      <c r="A136" s="16"/>
      <c r="B136" s="16"/>
      <c r="C136" s="16"/>
      <c r="D136" s="16"/>
      <c r="E136" s="16"/>
      <c r="F136" s="16"/>
      <c r="G136" s="16"/>
      <c r="H136" s="16"/>
      <c r="I136" s="16"/>
      <c r="J136" s="16"/>
      <c r="K136" s="16"/>
      <c r="L136" s="16"/>
      <c r="M136" s="16"/>
      <c r="N136" s="16"/>
      <c r="O136" s="16"/>
      <c r="P136" s="16"/>
      <c r="Q136" s="87"/>
      <c r="R136" s="87"/>
      <c r="S136" s="87"/>
      <c r="T136" s="16"/>
      <c r="U136" s="16"/>
      <c r="V136" s="16"/>
      <c r="W136" s="16"/>
      <c r="X136" s="16"/>
      <c r="Y136" s="16"/>
      <c r="Z136" s="16"/>
      <c r="AA136" s="16"/>
      <c r="AB136" s="16"/>
      <c r="AC136" s="16"/>
      <c r="AD136" s="16"/>
      <c r="AE136" s="16"/>
      <c r="AH136" s="86"/>
      <c r="AI136" s="99"/>
      <c r="AJ136" s="86"/>
      <c r="AK136" s="88"/>
      <c r="AL136" s="6"/>
      <c r="AM136" s="7"/>
      <c r="AN136" s="8"/>
      <c r="AO136" s="7"/>
      <c r="AP136" s="6"/>
    </row>
    <row r="137" spans="1:65" s="31" customFormat="1" ht="12" customHeight="1" x14ac:dyDescent="0.15">
      <c r="A137" s="16"/>
      <c r="B137" s="16"/>
      <c r="C137" s="16"/>
      <c r="D137" s="16"/>
      <c r="E137" s="16"/>
      <c r="F137" s="16"/>
      <c r="G137" s="16"/>
      <c r="H137" s="16"/>
      <c r="I137" s="16"/>
      <c r="J137" s="16"/>
      <c r="K137" s="16"/>
      <c r="L137" s="16"/>
      <c r="M137" s="16"/>
      <c r="N137" s="16"/>
      <c r="O137" s="16"/>
      <c r="P137" s="16"/>
      <c r="Q137" s="16"/>
      <c r="R137" s="16"/>
      <c r="S137" s="16"/>
      <c r="T137" s="16"/>
      <c r="U137" s="16"/>
      <c r="V137" s="16"/>
      <c r="W137" s="84"/>
      <c r="X137" s="16"/>
      <c r="Y137" s="16"/>
      <c r="Z137" s="16"/>
      <c r="AA137" s="16"/>
      <c r="AB137" s="16"/>
      <c r="AC137" s="16"/>
      <c r="AD137" s="16"/>
      <c r="AE137" s="16"/>
      <c r="AH137" s="86"/>
      <c r="AI137" s="99"/>
      <c r="AJ137" s="86"/>
      <c r="AK137" s="88"/>
      <c r="AL137" s="6"/>
      <c r="AM137" s="7"/>
      <c r="AN137" s="8"/>
      <c r="AO137" s="7"/>
      <c r="AP137" s="6"/>
    </row>
    <row r="138" spans="1:65" s="31" customFormat="1" ht="12" customHeight="1" x14ac:dyDescent="0.15">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H138" s="86"/>
      <c r="AI138" s="99"/>
      <c r="AJ138" s="86"/>
      <c r="AK138" s="88"/>
      <c r="AL138" s="6"/>
      <c r="AM138" s="7"/>
      <c r="AN138" s="8"/>
      <c r="AO138" s="7"/>
      <c r="AP138" s="6"/>
    </row>
    <row r="139" spans="1:65" s="31" customFormat="1" ht="12" customHeight="1" x14ac:dyDescent="0.15">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H139" s="86"/>
      <c r="AI139" s="99"/>
      <c r="AJ139" s="86"/>
      <c r="AK139" s="88"/>
      <c r="AL139" s="6"/>
      <c r="AM139" s="7"/>
      <c r="AN139" s="8"/>
      <c r="AO139" s="7"/>
      <c r="AP139" s="6"/>
    </row>
    <row r="140" spans="1:65" s="31" customFormat="1" ht="12" customHeight="1" x14ac:dyDescent="0.15">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H140" s="86"/>
      <c r="AI140" s="99"/>
      <c r="AJ140" s="86"/>
      <c r="AK140" s="88"/>
      <c r="AL140" s="6"/>
      <c r="AM140" s="7"/>
      <c r="AN140" s="8"/>
      <c r="AO140" s="7"/>
      <c r="AP140" s="6"/>
    </row>
    <row r="141" spans="1:65" s="31" customFormat="1" ht="12" customHeight="1" x14ac:dyDescent="0.15">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H141" s="86"/>
      <c r="AI141" s="99"/>
      <c r="AJ141" s="86"/>
      <c r="AK141" s="5"/>
      <c r="AL141" s="89"/>
      <c r="AM141" s="90"/>
      <c r="AN141" s="91"/>
      <c r="AO141" s="90"/>
      <c r="AP141" s="89"/>
      <c r="AQ141" s="12"/>
      <c r="AR141" s="12"/>
      <c r="AS141" s="12"/>
      <c r="AT141" s="12"/>
      <c r="AU141" s="12"/>
      <c r="AV141" s="12"/>
      <c r="AW141" s="12"/>
      <c r="AX141" s="12"/>
    </row>
    <row r="142" spans="1:65" s="31" customFormat="1" ht="12" customHeight="1" x14ac:dyDescent="0.15">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H142" s="86"/>
      <c r="AI142" s="99"/>
      <c r="AJ142" s="86"/>
      <c r="AK142" s="5"/>
      <c r="AL142" s="89"/>
      <c r="AM142" s="90"/>
      <c r="AN142" s="91"/>
      <c r="AO142" s="90"/>
      <c r="AP142" s="89"/>
      <c r="AQ142" s="12"/>
      <c r="AR142" s="12"/>
      <c r="AS142" s="12"/>
      <c r="AT142" s="12"/>
      <c r="AU142" s="12"/>
      <c r="AV142" s="12"/>
      <c r="AW142" s="12"/>
      <c r="AX142" s="12"/>
    </row>
    <row r="143" spans="1:65" s="5" customFormat="1" ht="12" customHeight="1" x14ac:dyDescent="0.15">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31"/>
      <c r="AG143" s="31"/>
      <c r="AH143" s="86"/>
      <c r="AI143" s="99"/>
      <c r="AJ143" s="86"/>
      <c r="AL143" s="6"/>
      <c r="AM143" s="7"/>
      <c r="AN143" s="8"/>
      <c r="AO143" s="7"/>
      <c r="AP143" s="6"/>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row>
    <row r="144" spans="1:65" s="5" customFormat="1" ht="12" customHeight="1" x14ac:dyDescent="0.15">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31"/>
      <c r="AG144" s="31"/>
      <c r="AH144" s="31"/>
      <c r="AI144" s="99"/>
      <c r="AJ144" s="31"/>
      <c r="AL144" s="6"/>
      <c r="AM144" s="7"/>
      <c r="AN144" s="8"/>
      <c r="AO144" s="7"/>
      <c r="AP144" s="6"/>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row>
  </sheetData>
  <sheetProtection algorithmName="SHA-512" hashValue="Idxm6reZlSfu/SP2i7dzLd9uVoZjAcvqXKPgBfOWdVMiceubtFsJ+5PeMQr8PAisWng8SQRs73+4uBRd0T9A2A==" saltValue="VGiXWXA2CMutz70S7Bl1rw==" spinCount="100000" sheet="1" objects="1" scenarios="1"/>
  <mergeCells count="104">
    <mergeCell ref="AF50:AG51"/>
    <mergeCell ref="B53:N53"/>
    <mergeCell ref="Q53:AG53"/>
    <mergeCell ref="A77:I78"/>
    <mergeCell ref="A1:V3"/>
    <mergeCell ref="W1:AG3"/>
    <mergeCell ref="A4:AG9"/>
    <mergeCell ref="X50:X51"/>
    <mergeCell ref="Y50:Z51"/>
    <mergeCell ref="AA50:AA51"/>
    <mergeCell ref="AB50:AB51"/>
    <mergeCell ref="AC50:AD51"/>
    <mergeCell ref="AE50:AE51"/>
    <mergeCell ref="L46:O47"/>
    <mergeCell ref="P46:AD47"/>
    <mergeCell ref="L48:O49"/>
    <mergeCell ref="P48:AD49"/>
    <mergeCell ref="A50:A51"/>
    <mergeCell ref="B50:E51"/>
    <mergeCell ref="F50:N51"/>
    <mergeCell ref="P50:P51"/>
    <mergeCell ref="Q50:U51"/>
    <mergeCell ref="V50:W51"/>
    <mergeCell ref="A44:A45"/>
    <mergeCell ref="B44:F45"/>
    <mergeCell ref="B46:B47"/>
    <mergeCell ref="C46:F47"/>
    <mergeCell ref="G46:G47"/>
    <mergeCell ref="H46:K47"/>
    <mergeCell ref="Q41:Q42"/>
    <mergeCell ref="R41:U42"/>
    <mergeCell ref="V41:V42"/>
    <mergeCell ref="X41:X42"/>
    <mergeCell ref="Y41:AC42"/>
    <mergeCell ref="AD41:AD42"/>
    <mergeCell ref="AF38:AG38"/>
    <mergeCell ref="C39:I40"/>
    <mergeCell ref="K39:P40"/>
    <mergeCell ref="R39:W40"/>
    <mergeCell ref="Y39:AE40"/>
    <mergeCell ref="C41:G42"/>
    <mergeCell ref="H41:H42"/>
    <mergeCell ref="J41:J42"/>
    <mergeCell ref="K41:N42"/>
    <mergeCell ref="O41:O42"/>
    <mergeCell ref="AF36:AG36"/>
    <mergeCell ref="B37:D37"/>
    <mergeCell ref="E37:F37"/>
    <mergeCell ref="G37:X37"/>
    <mergeCell ref="Y37:AB37"/>
    <mergeCell ref="AC37:AE37"/>
    <mergeCell ref="AF37:AG37"/>
    <mergeCell ref="AC35:AE35"/>
    <mergeCell ref="B36:D36"/>
    <mergeCell ref="E36:F36"/>
    <mergeCell ref="G36:X36"/>
    <mergeCell ref="Y36:AB36"/>
    <mergeCell ref="AC36:AE36"/>
    <mergeCell ref="A32:A33"/>
    <mergeCell ref="B32:P33"/>
    <mergeCell ref="B35:D35"/>
    <mergeCell ref="E35:F35"/>
    <mergeCell ref="G35:X35"/>
    <mergeCell ref="Y35:AB35"/>
    <mergeCell ref="B27:D28"/>
    <mergeCell ref="E27:E28"/>
    <mergeCell ref="F27:H28"/>
    <mergeCell ref="V27:X28"/>
    <mergeCell ref="Y27:AF28"/>
    <mergeCell ref="E29:G30"/>
    <mergeCell ref="H29:T30"/>
    <mergeCell ref="B25:D26"/>
    <mergeCell ref="E25:S26"/>
    <mergeCell ref="T25:T26"/>
    <mergeCell ref="V25:X26"/>
    <mergeCell ref="Y25:AF26"/>
    <mergeCell ref="AG25:AG26"/>
    <mergeCell ref="E20:G21"/>
    <mergeCell ref="H20:T21"/>
    <mergeCell ref="V20:X21"/>
    <mergeCell ref="Y20:AF21"/>
    <mergeCell ref="A23:A24"/>
    <mergeCell ref="B23:Q24"/>
    <mergeCell ref="Y16:AF17"/>
    <mergeCell ref="AG16:AG17"/>
    <mergeCell ref="B18:D19"/>
    <mergeCell ref="E18:E19"/>
    <mergeCell ref="F18:H19"/>
    <mergeCell ref="V18:X19"/>
    <mergeCell ref="Y18:AF19"/>
    <mergeCell ref="A14:A15"/>
    <mergeCell ref="B14:G15"/>
    <mergeCell ref="B16:D17"/>
    <mergeCell ref="E16:S17"/>
    <mergeCell ref="T16:T17"/>
    <mergeCell ref="V16:X17"/>
    <mergeCell ref="A11:A12"/>
    <mergeCell ref="B11:D12"/>
    <mergeCell ref="E11:G12"/>
    <mergeCell ref="H11:H12"/>
    <mergeCell ref="I11:J12"/>
    <mergeCell ref="K11:K12"/>
    <mergeCell ref="L11:M12"/>
    <mergeCell ref="N11:N12"/>
  </mergeCells>
  <phoneticPr fontId="34"/>
  <conditionalFormatting sqref="F18">
    <cfRule type="expression" dxfId="20" priority="10">
      <formula>$F$18=""</formula>
    </cfRule>
  </conditionalFormatting>
  <conditionalFormatting sqref="AF37">
    <cfRule type="expression" dxfId="19" priority="5">
      <formula>$AC$37</formula>
    </cfRule>
  </conditionalFormatting>
  <conditionalFormatting sqref="AF38:AG38">
    <cfRule type="expression" dxfId="18" priority="4">
      <formula>$AC$38</formula>
    </cfRule>
  </conditionalFormatting>
  <conditionalFormatting sqref="E11:G12">
    <cfRule type="expression" dxfId="17" priority="15">
      <formula>$E$11=""</formula>
    </cfRule>
  </conditionalFormatting>
  <conditionalFormatting sqref="I11:J12">
    <cfRule type="expression" dxfId="16" priority="14">
      <formula>$I$11=""</formula>
    </cfRule>
  </conditionalFormatting>
  <conditionalFormatting sqref="L11:M12">
    <cfRule type="expression" dxfId="15" priority="13">
      <formula>$L$11=""</formula>
    </cfRule>
  </conditionalFormatting>
  <conditionalFormatting sqref="E16:S17">
    <cfRule type="expression" dxfId="14" priority="12">
      <formula>$E$16=""</formula>
    </cfRule>
  </conditionalFormatting>
  <conditionalFormatting sqref="Y16:AF17">
    <cfRule type="expression" dxfId="13" priority="11">
      <formula>$Y$16=""</formula>
    </cfRule>
  </conditionalFormatting>
  <conditionalFormatting sqref="Y18:AF19">
    <cfRule type="expression" dxfId="12" priority="7">
      <formula>$Y$18=""</formula>
    </cfRule>
  </conditionalFormatting>
  <conditionalFormatting sqref="E20:G21">
    <cfRule type="expression" dxfId="11" priority="9">
      <formula>$E$20=""</formula>
    </cfRule>
  </conditionalFormatting>
  <conditionalFormatting sqref="H20:T21">
    <cfRule type="expression" dxfId="10" priority="8">
      <formula>$H$20=""</formula>
    </cfRule>
  </conditionalFormatting>
  <conditionalFormatting sqref="Y20:AF21">
    <cfRule type="expression" dxfId="9" priority="6">
      <formula>$Y$20=""</formula>
    </cfRule>
  </conditionalFormatting>
  <conditionalFormatting sqref="AC36:AE36">
    <cfRule type="expression" dxfId="8" priority="3">
      <formula>$AI$30="ng"</formula>
    </cfRule>
    <cfRule type="expression" dxfId="7" priority="16">
      <formula>$AC$36</formula>
    </cfRule>
    <cfRule type="expression" dxfId="6" priority="17">
      <formula>$AQ$30=1</formula>
    </cfRule>
  </conditionalFormatting>
  <conditionalFormatting sqref="AC37:AE37">
    <cfRule type="expression" dxfId="5" priority="2">
      <formula>$AI$31="ng"</formula>
    </cfRule>
    <cfRule type="expression" dxfId="4" priority="18">
      <formula>$AC$37</formula>
    </cfRule>
    <cfRule type="expression" dxfId="3" priority="19">
      <formula>$AQ$30=2</formula>
    </cfRule>
  </conditionalFormatting>
  <conditionalFormatting sqref="AC38:AE38">
    <cfRule type="expression" dxfId="2" priority="1">
      <formula>$AI$32="ng"</formula>
    </cfRule>
    <cfRule type="expression" dxfId="1" priority="20">
      <formula>$AC$38</formula>
    </cfRule>
    <cfRule type="expression" dxfId="0" priority="21">
      <formula>$AQ$30=3</formula>
    </cfRule>
  </conditionalFormatting>
  <dataValidations count="4">
    <dataValidation type="list" allowBlank="1" showInputMessage="1" showErrorMessage="1" sqref="AC36:AE36" xr:uid="{52E6D853-5954-401B-8975-CA9C86E175B6}">
      <formula1>IF(AND($AF$36&lt;&gt;""),$AN$30:$AN$39)</formula1>
    </dataValidation>
    <dataValidation type="list" allowBlank="1" showInputMessage="1" showErrorMessage="1" sqref="AC37:AE37" xr:uid="{D2BF7354-2ABB-420B-AD03-970786F44BBB}">
      <formula1>IF(AND($AF$37&lt;&gt;""),$AN$30:$AN$39)</formula1>
    </dataValidation>
    <dataValidation type="list" allowBlank="1" showInputMessage="1" showErrorMessage="1" sqref="AC38:AE38" xr:uid="{30AFCA69-34B2-45EE-A8ED-28FCDE1803A1}">
      <formula1>IF(AND($AF$38&lt;&gt;""),$AN$30:$AN$33)</formula1>
    </dataValidation>
    <dataValidation type="list" allowBlank="1" showInputMessage="1" showErrorMessage="1" sqref="E29:G30 E20:G21" xr:uid="{01726325-7380-465C-9045-BD3C6460F581}">
      <formula1>$AK$1:$AK$47</formula1>
    </dataValidation>
  </dataValidations>
  <pageMargins left="0.35416666666666702" right="0.27500000000000002" top="0.23611111111111099" bottom="0.23611111111111099"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Option Button 1">
              <controlPr defaultSize="0" autoPict="0">
                <anchor>
                  <from>
                    <xdr:col>4</xdr:col>
                    <xdr:colOff>133350</xdr:colOff>
                    <xdr:row>35</xdr:row>
                    <xdr:rowOff>76200</xdr:rowOff>
                  </from>
                  <to>
                    <xdr:col>6</xdr:col>
                    <xdr:colOff>104775</xdr:colOff>
                    <xdr:row>35</xdr:row>
                    <xdr:rowOff>295275</xdr:rowOff>
                  </to>
                </anchor>
              </controlPr>
            </control>
          </mc:Choice>
        </mc:AlternateContent>
        <mc:AlternateContent xmlns:mc="http://schemas.openxmlformats.org/markup-compatibility/2006">
          <mc:Choice Requires="x14">
            <control shapeId="18434" r:id="rId5" name="Option Button 2">
              <controlPr defaultSize="0" autoFill="0" autoLine="0" autoPict="0">
                <anchor moveWithCells="1">
                  <from>
                    <xdr:col>1</xdr:col>
                    <xdr:colOff>19050</xdr:colOff>
                    <xdr:row>45</xdr:row>
                    <xdr:rowOff>9525</xdr:rowOff>
                  </from>
                  <to>
                    <xdr:col>2</xdr:col>
                    <xdr:colOff>104775</xdr:colOff>
                    <xdr:row>46</xdr:row>
                    <xdr:rowOff>123825</xdr:rowOff>
                  </to>
                </anchor>
              </controlPr>
            </control>
          </mc:Choice>
        </mc:AlternateContent>
        <mc:AlternateContent xmlns:mc="http://schemas.openxmlformats.org/markup-compatibility/2006">
          <mc:Choice Requires="x14">
            <control shapeId="18435" r:id="rId6" name="Option Button 3">
              <controlPr defaultSize="0" autoFill="0" autoLine="0" autoPict="0">
                <anchor moveWithCells="1">
                  <from>
                    <xdr:col>6</xdr:col>
                    <xdr:colOff>28575</xdr:colOff>
                    <xdr:row>45</xdr:row>
                    <xdr:rowOff>9525</xdr:rowOff>
                  </from>
                  <to>
                    <xdr:col>7</xdr:col>
                    <xdr:colOff>114300</xdr:colOff>
                    <xdr:row>46</xdr:row>
                    <xdr:rowOff>123825</xdr:rowOff>
                  </to>
                </anchor>
              </controlPr>
            </control>
          </mc:Choice>
        </mc:AlternateContent>
        <mc:AlternateContent xmlns:mc="http://schemas.openxmlformats.org/markup-compatibility/2006">
          <mc:Choice Requires="x14">
            <control shapeId="18436" r:id="rId7" name="Group Box 4">
              <controlPr defaultSize="0" autoFill="0" autoPict="0">
                <anchor moveWithCells="1">
                  <from>
                    <xdr:col>0</xdr:col>
                    <xdr:colOff>142875</xdr:colOff>
                    <xdr:row>44</xdr:row>
                    <xdr:rowOff>123825</xdr:rowOff>
                  </from>
                  <to>
                    <xdr:col>8</xdr:col>
                    <xdr:colOff>57150</xdr:colOff>
                    <xdr:row>47</xdr:row>
                    <xdr:rowOff>38100</xdr:rowOff>
                  </to>
                </anchor>
              </controlPr>
            </control>
          </mc:Choice>
        </mc:AlternateContent>
        <mc:AlternateContent xmlns:mc="http://schemas.openxmlformats.org/markup-compatibility/2006">
          <mc:Choice Requires="x14">
            <control shapeId="18437" r:id="rId8" name="Option Button 5">
              <controlPr defaultSize="0" autoFill="0" autoLine="0" autoPict="0">
                <anchor moveWithCells="1">
                  <from>
                    <xdr:col>27</xdr:col>
                    <xdr:colOff>142875</xdr:colOff>
                    <xdr:row>49</xdr:row>
                    <xdr:rowOff>28575</xdr:rowOff>
                  </from>
                  <to>
                    <xdr:col>28</xdr:col>
                    <xdr:colOff>180975</xdr:colOff>
                    <xdr:row>50</xdr:row>
                    <xdr:rowOff>123825</xdr:rowOff>
                  </to>
                </anchor>
              </controlPr>
            </control>
          </mc:Choice>
        </mc:AlternateContent>
        <mc:AlternateContent xmlns:mc="http://schemas.openxmlformats.org/markup-compatibility/2006">
          <mc:Choice Requires="x14">
            <control shapeId="18438" r:id="rId9" name="Option Button 6">
              <controlPr defaultSize="0" autoFill="0" autoLine="0" autoPict="0">
                <anchor moveWithCells="1">
                  <from>
                    <xdr:col>30</xdr:col>
                    <xdr:colOff>47625</xdr:colOff>
                    <xdr:row>49</xdr:row>
                    <xdr:rowOff>28575</xdr:rowOff>
                  </from>
                  <to>
                    <xdr:col>31</xdr:col>
                    <xdr:colOff>85725</xdr:colOff>
                    <xdr:row>50</xdr:row>
                    <xdr:rowOff>123825</xdr:rowOff>
                  </to>
                </anchor>
              </controlPr>
            </control>
          </mc:Choice>
        </mc:AlternateContent>
        <mc:AlternateContent xmlns:mc="http://schemas.openxmlformats.org/markup-compatibility/2006">
          <mc:Choice Requires="x14">
            <control shapeId="18439" r:id="rId10" name="Group Box 7">
              <controlPr defaultSize="0" autoFill="0" autoPict="0">
                <anchor moveWithCells="1">
                  <from>
                    <xdr:col>27</xdr:col>
                    <xdr:colOff>9525</xdr:colOff>
                    <xdr:row>48</xdr:row>
                    <xdr:rowOff>95250</xdr:rowOff>
                  </from>
                  <to>
                    <xdr:col>32</xdr:col>
                    <xdr:colOff>123825</xdr:colOff>
                    <xdr:row>50</xdr:row>
                    <xdr:rowOff>123825</xdr:rowOff>
                  </to>
                </anchor>
              </controlPr>
            </control>
          </mc:Choice>
        </mc:AlternateContent>
        <mc:AlternateContent xmlns:mc="http://schemas.openxmlformats.org/markup-compatibility/2006">
          <mc:Choice Requires="x14">
            <control shapeId="18440" r:id="rId11" name="Option Button 8">
              <controlPr defaultSize="0" autoPict="0">
                <anchor>
                  <from>
                    <xdr:col>4</xdr:col>
                    <xdr:colOff>133350</xdr:colOff>
                    <xdr:row>36</xdr:row>
                    <xdr:rowOff>76200</xdr:rowOff>
                  </from>
                  <to>
                    <xdr:col>6</xdr:col>
                    <xdr:colOff>104775</xdr:colOff>
                    <xdr:row>36</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キャンペーン注文書</vt:lpstr>
      <vt:lpstr>キャンペーン注文書!_送料</vt:lpstr>
      <vt:lpstr>キャンペーン注文書!Print_Area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AQUA-PC1</dc:creator>
  <cp:lastModifiedBy>芥川正昭</cp:lastModifiedBy>
  <cp:lastPrinted>2021-03-16T02:41:24Z</cp:lastPrinted>
  <dcterms:created xsi:type="dcterms:W3CDTF">2020-11-25T07:41:00Z</dcterms:created>
  <dcterms:modified xsi:type="dcterms:W3CDTF">2021-03-16T02:43:41Z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y fmtid="{D5CDD505-2E9C-101B-9397-08002B2CF9AE}" pid="3" name="KSOReadingLayout">
    <vt:bool>false</vt:bool>
  </property>
</Properties>
</file>