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LS510D3d4\Public\共有　平成29年～\★シール・名刺★\★ソフト　新商品★\［決定］注文書・申込書\FAX注文用紙\"/>
    </mc:Choice>
  </mc:AlternateContent>
  <xr:revisionPtr revIDLastSave="0" documentId="13_ncr:1_{679C5AFA-5EE6-4362-8165-2D7862077BCD}" xr6:coauthVersionLast="46" xr6:coauthVersionMax="46" xr10:uidLastSave="{00000000-0000-0000-0000-000000000000}"/>
  <bookViews>
    <workbookView xWindow="-120" yWindow="-120" windowWidth="19440" windowHeight="15000" tabRatio="746" xr2:uid="{00000000-000D-0000-FFFF-FFFF00000000}"/>
  </bookViews>
  <sheets>
    <sheet name="FAX注文書" sheetId="14" r:id="rId1"/>
  </sheets>
  <definedNames>
    <definedName name="_xlnm._FilterDatabase" localSheetId="0" hidden="1">FAX注文書!$AK$1:$AL$47</definedName>
    <definedName name="_送料" localSheetId="0">FAX注文書!$AK$1:$AL$47</definedName>
    <definedName name="_送料">#REF!</definedName>
    <definedName name="_xlnm.Print_Area" localSheetId="0">FAX注文書!$A$1:$AG$79</definedName>
    <definedName name="郵便番号" localSheetId="0">FAX注文書!#REF!</definedName>
    <definedName name="郵便番号">#REF!</definedName>
  </definedNames>
  <calcPr calcId="191029"/>
</workbook>
</file>

<file path=xl/calcChain.xml><?xml version="1.0" encoding="utf-8"?>
<calcChain xmlns="http://schemas.openxmlformats.org/spreadsheetml/2006/main">
  <c r="AK53" i="14" l="1"/>
  <c r="AK51" i="14"/>
  <c r="AK52" i="14"/>
  <c r="AF47" i="14"/>
  <c r="AF44" i="14"/>
  <c r="AF41" i="14"/>
  <c r="AI47" i="14"/>
  <c r="AJ47" i="14" s="1"/>
  <c r="AP47" i="14" s="1"/>
  <c r="AI46" i="14"/>
  <c r="AJ46" i="14" s="1"/>
  <c r="AP46" i="14" s="1"/>
  <c r="AF46" i="14"/>
  <c r="AF45" i="14"/>
  <c r="AF43" i="14"/>
  <c r="AF42" i="14"/>
  <c r="AF40" i="14"/>
  <c r="AF39" i="14"/>
  <c r="AF38" i="14"/>
  <c r="AF37" i="14"/>
  <c r="AL61" i="14"/>
  <c r="AI45" i="14"/>
  <c r="AJ45" i="14" s="1"/>
  <c r="AP45" i="14" s="1"/>
  <c r="AI44" i="14"/>
  <c r="AJ44" i="14" s="1"/>
  <c r="AP44" i="14" s="1"/>
  <c r="AI43" i="14"/>
  <c r="AJ43" i="14" s="1"/>
  <c r="AP43" i="14" s="1"/>
  <c r="AI42" i="14"/>
  <c r="AJ42" i="14" s="1"/>
  <c r="AP42" i="14" s="1"/>
  <c r="AI41" i="14"/>
  <c r="AJ41" i="14" s="1"/>
  <c r="AP41" i="14" s="1"/>
  <c r="AI40" i="14"/>
  <c r="AJ40" i="14" s="1"/>
  <c r="AP40" i="14" s="1"/>
  <c r="AI39" i="14"/>
  <c r="AJ39" i="14" s="1"/>
  <c r="AP39" i="14" s="1"/>
  <c r="AI38" i="14"/>
  <c r="AJ38" i="14" s="1"/>
  <c r="AP38" i="14" s="1"/>
  <c r="AI37" i="14"/>
  <c r="AJ37" i="14" s="1"/>
  <c r="AP37" i="14" s="1"/>
  <c r="AI36" i="14"/>
  <c r="AJ36" i="14" s="1"/>
  <c r="AP36" i="14" s="1"/>
  <c r="AF36" i="14"/>
  <c r="AI35" i="14"/>
  <c r="AJ35" i="14" s="1"/>
  <c r="AP35" i="14" s="1"/>
  <c r="AF35" i="14"/>
  <c r="AI34" i="14"/>
  <c r="AJ34" i="14" s="1"/>
  <c r="AP34" i="14" s="1"/>
  <c r="AF34" i="14"/>
  <c r="AI33" i="14"/>
  <c r="AJ33" i="14" s="1"/>
  <c r="AP33" i="14" s="1"/>
  <c r="AF33" i="14"/>
  <c r="AI32" i="14"/>
  <c r="AJ32" i="14" s="1"/>
  <c r="AP32" i="14" s="1"/>
  <c r="AF32" i="14"/>
  <c r="AI31" i="14"/>
  <c r="AJ31" i="14" s="1"/>
  <c r="AP31" i="14" s="1"/>
  <c r="AF31" i="14"/>
  <c r="AI30" i="14"/>
  <c r="AJ30" i="14" s="1"/>
  <c r="AP30" i="14" s="1"/>
  <c r="AF30" i="14"/>
  <c r="AP48" i="14" l="1"/>
  <c r="K50" i="14"/>
  <c r="C50" i="14" l="1"/>
  <c r="AK60" i="14" s="1"/>
  <c r="R50" i="14" l="1"/>
  <c r="Y5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芥川正昭</author>
  </authors>
  <commentList>
    <comment ref="AC7" authorId="0" shapeId="0" xr:uid="{2E93DFEB-678B-47A0-A33E-D13BF216BB45}">
      <text>
        <r>
          <rPr>
            <sz val="9"/>
            <color indexed="10"/>
            <rFont val="Yu Gothic UI"/>
            <family val="3"/>
            <charset val="128"/>
          </rPr>
          <t>オレンジのセル内は必ずご入力ください。</t>
        </r>
      </text>
    </comment>
    <comment ref="C29" authorId="0" shapeId="0" xr:uid="{0188EEB1-0099-4517-8181-19BC1BCF5765}">
      <text>
        <r>
          <rPr>
            <sz val="9"/>
            <color indexed="10"/>
            <rFont val="Yu Gothic UI"/>
            <family val="3"/>
            <charset val="128"/>
          </rPr>
          <t>①商品を一つ選択してください。</t>
        </r>
      </text>
    </comment>
    <comment ref="AC29" authorId="0" shapeId="0" xr:uid="{405D7A04-7090-4428-A66A-6DF32E9F7184}">
      <text>
        <r>
          <rPr>
            <sz val="9"/>
            <color indexed="10"/>
            <rFont val="Yu Gothic UI"/>
            <family val="3"/>
            <charset val="128"/>
          </rPr>
          <t>②オレンジのセル内に数量を入力してください。</t>
        </r>
      </text>
    </comment>
    <comment ref="G54" authorId="0" shapeId="0" xr:uid="{A6B159ED-BBB7-439A-B790-C24FDB04D17D}">
      <text>
        <r>
          <rPr>
            <b/>
            <sz val="11"/>
            <color indexed="10"/>
            <rFont val="Yu Gothic UI"/>
            <family val="3"/>
            <charset val="128"/>
          </rPr>
          <t>［いずれかを選択してください]</t>
        </r>
      </text>
    </comment>
  </commentList>
</comments>
</file>

<file path=xl/sharedStrings.xml><?xml version="1.0" encoding="utf-8"?>
<sst xmlns="http://schemas.openxmlformats.org/spreadsheetml/2006/main" count="149" uniqueCount="129">
  <si>
    <t>ＦＡＸ注文書</t>
  </si>
  <si>
    <t>ＦＡＸ：０７５-８７３-７７１２</t>
  </si>
  <si>
    <t>北海道</t>
  </si>
  <si>
    <t>〒</t>
  </si>
  <si>
    <t>青森県</t>
  </si>
  <si>
    <t>岩手県</t>
  </si>
  <si>
    <t>宮城県</t>
  </si>
  <si>
    <t>■</t>
  </si>
  <si>
    <t>ご注文日</t>
  </si>
  <si>
    <t>年</t>
  </si>
  <si>
    <t>月</t>
  </si>
  <si>
    <t>日</t>
  </si>
  <si>
    <t>秋田県</t>
  </si>
  <si>
    <t>山形県</t>
  </si>
  <si>
    <t>福島県</t>
  </si>
  <si>
    <t>ご注文者様</t>
  </si>
  <si>
    <t>茨城県</t>
  </si>
  <si>
    <t>栃木県</t>
  </si>
  <si>
    <t>会社名</t>
  </si>
  <si>
    <t>様</t>
  </si>
  <si>
    <t>ご担当者</t>
  </si>
  <si>
    <t>群馬県</t>
  </si>
  <si>
    <t>埼玉県</t>
  </si>
  <si>
    <t>ご住所</t>
  </si>
  <si>
    <t>ＴＥＬ：</t>
  </si>
  <si>
    <t>千葉県</t>
  </si>
  <si>
    <t>東京都</t>
  </si>
  <si>
    <t>　</t>
  </si>
  <si>
    <t>ＦＡＸ：</t>
  </si>
  <si>
    <t>神奈川県</t>
  </si>
  <si>
    <t>新潟県</t>
  </si>
  <si>
    <t>富山県</t>
  </si>
  <si>
    <r>
      <rPr>
        <b/>
        <sz val="11"/>
        <rFont val="Yu Gothic UI"/>
        <family val="3"/>
        <charset val="128"/>
      </rPr>
      <t>お届け先　</t>
    </r>
    <r>
      <rPr>
        <b/>
        <sz val="8"/>
        <rFont val="Yu Gothic UI"/>
        <family val="3"/>
        <charset val="128"/>
      </rPr>
      <t>(お届け先がご注文者様と異なる場合は、ご入力ください)</t>
    </r>
  </si>
  <si>
    <t>石川県</t>
  </si>
  <si>
    <t>福井県</t>
  </si>
  <si>
    <t>宛名</t>
  </si>
  <si>
    <t>山梨県</t>
  </si>
  <si>
    <t>長野県</t>
  </si>
  <si>
    <t>岐阜県</t>
  </si>
  <si>
    <t>静岡県</t>
  </si>
  <si>
    <t>愛知県</t>
  </si>
  <si>
    <t>三重県</t>
  </si>
  <si>
    <t>滋賀県</t>
  </si>
  <si>
    <t>ご注文商品（＊軽減税率対象）（価格は税込）</t>
  </si>
  <si>
    <t>【</t>
  </si>
  <si>
    <t>＝業務用</t>
  </si>
  <si>
    <t>】</t>
  </si>
  <si>
    <t>京都府</t>
  </si>
  <si>
    <t>大阪府</t>
  </si>
  <si>
    <t>兵庫県</t>
  </si>
  <si>
    <t>奈良県</t>
  </si>
  <si>
    <t>和歌山県</t>
  </si>
  <si>
    <t>鳥取県</t>
  </si>
  <si>
    <t>選択</t>
  </si>
  <si>
    <t>標準価格</t>
  </si>
  <si>
    <t>数量</t>
  </si>
  <si>
    <t>島根県</t>
  </si>
  <si>
    <t>セット</t>
  </si>
  <si>
    <t>岡山県</t>
  </si>
  <si>
    <t xml:space="preserve"> アクア・サン70 (分包タイプ)＊＋ジャーコック</t>
  </si>
  <si>
    <t>広島県</t>
  </si>
  <si>
    <t xml:space="preserve"> アクア・サン70 (分包タイプ)＊＋ジャーコック＋よう化カリウムでんぷん紙</t>
  </si>
  <si>
    <t>山口県</t>
  </si>
  <si>
    <t xml:space="preserve"> アクア・サン70 (レギュラータイプ)＊＋よう化カリウムでんぷん紙</t>
  </si>
  <si>
    <t>徳島県</t>
  </si>
  <si>
    <t xml:space="preserve"> アクアサンソフト＋よう化カリウムでんぷん紙</t>
  </si>
  <si>
    <t>香川県</t>
  </si>
  <si>
    <t xml:space="preserve"> アクアソフティー＋よう化カリウムでんぷん紙</t>
  </si>
  <si>
    <t>愛媛県</t>
  </si>
  <si>
    <t xml:space="preserve"> アクアソフティーお得なお試しセット</t>
  </si>
  <si>
    <t>高知県</t>
  </si>
  <si>
    <t xml:space="preserve"> アクアソフティーお得なお試しセット＋よう化カリウムでんぷん紙</t>
  </si>
  <si>
    <t>福岡県</t>
  </si>
  <si>
    <t>単品</t>
  </si>
  <si>
    <t xml:space="preserve"> アクア・サン70（分包タイプ）＊</t>
  </si>
  <si>
    <t>佐賀県</t>
  </si>
  <si>
    <t xml:space="preserve"> アクア・サン70（レギュラータイプ）＊</t>
  </si>
  <si>
    <t>長崎県</t>
  </si>
  <si>
    <t xml:space="preserve"> ジャーコック</t>
  </si>
  <si>
    <t>熊本県</t>
  </si>
  <si>
    <t xml:space="preserve"> アクアサンソフト</t>
  </si>
  <si>
    <t>大分県</t>
  </si>
  <si>
    <t xml:space="preserve"> アクアソフティー</t>
  </si>
  <si>
    <t>宮崎県</t>
  </si>
  <si>
    <t xml:space="preserve"> よう化カリウムでんぷん紙</t>
  </si>
  <si>
    <t>鹿児島県</t>
  </si>
  <si>
    <t>沖縄県</t>
  </si>
  <si>
    <t xml:space="preserve"> Ｓ-1000</t>
  </si>
  <si>
    <t>［商品代金合計金額］</t>
  </si>
  <si>
    <t>［送料］</t>
  </si>
  <si>
    <t>［代引手数料］</t>
  </si>
  <si>
    <t>［お支払い合計金額］</t>
  </si>
  <si>
    <t>円</t>
  </si>
  <si>
    <t>＋</t>
  </si>
  <si>
    <t>代金引換</t>
  </si>
  <si>
    <t>銀行振込 →</t>
  </si>
  <si>
    <t>京都信用金庫</t>
  </si>
  <si>
    <t>西陣支店　普通　0813661　日本アクア販売株式会社</t>
  </si>
  <si>
    <t>三菱UFJ銀行</t>
  </si>
  <si>
    <t>京都支店　普通　6542863　日本アクア販売株式会社</t>
  </si>
  <si>
    <t>お振込名義</t>
  </si>
  <si>
    <t>配達希望日時</t>
  </si>
  <si>
    <t>AM</t>
  </si>
  <si>
    <t>PM</t>
  </si>
  <si>
    <t>※銀行振込をご選択いただいた方で、ご注文者様と異なる名義で</t>
  </si>
  <si>
    <t>　振込される場合のみご入力ください。</t>
  </si>
  <si>
    <t>　ご入力ください。</t>
  </si>
  <si>
    <t>※配達希望日時に入力のない場合は、指定なしにて発送します。</t>
  </si>
  <si>
    <t>ご注文の前にご確認ください。</t>
  </si>
  <si>
    <t>発送について</t>
  </si>
  <si>
    <t>代金引換・・・ご注文後、5営業日以内の発送となります。　　銀行振込・・・ご入金確認後、5営業日以内の発送となります。</t>
  </si>
  <si>
    <t>送料、代引手数料、振込手数料はお客様負担となります。(全て税込)</t>
  </si>
  <si>
    <t>代引手数料：～3万円 330円、～10万円 550円、～20万円 1,100円、～30万円 2,200円</t>
  </si>
  <si>
    <t>配達希望日について：配送希望日時指定はお約束するものではないことを予めご了承ください。</t>
  </si>
  <si>
    <t>商品の取り扱い及び
キャンセルについて</t>
  </si>
  <si>
    <t>各商品に同封されている取扱説明書等をよく読み、用法・用量を守ってご使用ください。アクア・サン70は医薬品・医薬部外品ではありません。医療の分野では雑品扱いとなります</t>
  </si>
  <si>
    <t>ので、除菌表示となります。ご注文後のキャンセルは出来かねますのでご了承ください。ご注文を送信いただくにあたって上記に同意いただいたものとみなします。</t>
  </si>
  <si>
    <t>10:00～17:00(土･日･祝･年末年始･夏季除く)</t>
  </si>
  <si>
    <t>〒616-8303　京都市右京区嵯峨広沢南下馬野町3-13　TEL：075-873-7711</t>
  </si>
  <si>
    <t>　日本アクア販売株式会社</t>
    <phoneticPr fontId="36"/>
  </si>
  <si>
    <t>※ポスト投函の場合は配達日指定はできませんのでご了承ください。</t>
    <phoneticPr fontId="36"/>
  </si>
  <si>
    <t xml:space="preserve"> アクア・サン70 (分包タイプ)＊＋よう化カリウムでんぷん紙</t>
    <phoneticPr fontId="36"/>
  </si>
  <si>
    <t>お支払い方法</t>
    <phoneticPr fontId="36"/>
  </si>
  <si>
    <t>※銀行振込をご選択の場合はご入金確認後、日・祝を除く5営業日以降を</t>
    <phoneticPr fontId="36"/>
  </si>
  <si>
    <t>商品名</t>
    <phoneticPr fontId="36"/>
  </si>
  <si>
    <t xml:space="preserve"> Ｒｅｖｏ Ａｑｕａ＋よう化カリウムでんぷん紙</t>
    <phoneticPr fontId="36"/>
  </si>
  <si>
    <t xml:space="preserve"> Ｒｅｖｏ Ａｑｕａ</t>
    <phoneticPr fontId="36"/>
  </si>
  <si>
    <t xml:space="preserve"> よう化カリウムでんぷん紙［ポスト投函で送料198円］　【代金引換不可】</t>
    <rPh sb="29" eb="35">
      <t>ダイキンヒキカエフカ</t>
    </rPh>
    <phoneticPr fontId="36"/>
  </si>
  <si>
    <t>送料：ポスト投函全国一律198円／宅配便1個口1,100円（北海道･沖縄は1,760円）</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</si>
</sst>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 "/>
  </numFmts>
  <fonts count="45" x14ac:knownFonts="1">
    <font>
      <sz val="11"/>
      <name val="ＭＳ Ｐゴシック"/>
      <charset val="128"/>
    </font>
    <font>
      <sz val="11"/>
      <name val="Yu Gothic UI"/>
      <family val="3"/>
      <charset val="128"/>
    </font>
    <font>
      <sz val="8"/>
      <name val="Yu Gothic UI"/>
      <family val="3"/>
      <charset val="128"/>
    </font>
    <font>
      <sz val="9"/>
      <name val="Yu Gothic UI"/>
      <family val="3"/>
      <charset val="128"/>
    </font>
    <font>
      <b/>
      <sz val="24"/>
      <name val="Yu Gothic UI"/>
      <family val="3"/>
      <charset val="128"/>
    </font>
    <font>
      <sz val="10"/>
      <name val="Yu Gothic UI"/>
      <family val="3"/>
      <charset val="128"/>
    </font>
    <font>
      <b/>
      <sz val="11"/>
      <name val="Yu Gothic UI"/>
      <family val="3"/>
      <charset val="128"/>
    </font>
    <font>
      <sz val="11"/>
      <color theme="1"/>
      <name val="Yu Gothic UI"/>
      <family val="3"/>
      <charset val="128"/>
    </font>
    <font>
      <b/>
      <sz val="11"/>
      <color rgb="FFFF0000"/>
      <name val="Yu Gothic UI"/>
      <family val="3"/>
      <charset val="128"/>
    </font>
    <font>
      <sz val="14"/>
      <name val="Yu Gothic UI"/>
      <family val="3"/>
      <charset val="128"/>
    </font>
    <font>
      <sz val="12"/>
      <name val="Yu Gothic UI"/>
      <family val="3"/>
      <charset val="128"/>
    </font>
    <font>
      <sz val="7"/>
      <name val="Yu Gothic UI"/>
      <family val="3"/>
      <charset val="128"/>
    </font>
    <font>
      <b/>
      <sz val="8"/>
      <name val="Yu Gothic UI"/>
      <family val="3"/>
      <charset val="128"/>
    </font>
    <font>
      <b/>
      <sz val="9"/>
      <name val="Yu Gothic UI"/>
      <family val="3"/>
      <charset val="128"/>
    </font>
    <font>
      <sz val="12"/>
      <name val="ＭＳ Ｐ明朝"/>
      <family val="1"/>
      <charset val="128"/>
    </font>
    <font>
      <sz val="8"/>
      <name val="ＭＳ Ｐ明朝"/>
      <family val="1"/>
      <charset val="128"/>
    </font>
    <font>
      <sz val="8"/>
      <color rgb="FFFF0000"/>
      <name val="Yu Gothic UI"/>
      <family val="3"/>
      <charset val="128"/>
    </font>
    <font>
      <sz val="9"/>
      <color theme="4"/>
      <name val="Yu Gothic UI"/>
      <family val="3"/>
      <charset val="128"/>
    </font>
    <font>
      <sz val="10"/>
      <color theme="4"/>
      <name val="Yu Gothic UI"/>
      <family val="3"/>
      <charset val="128"/>
    </font>
    <font>
      <sz val="7.5"/>
      <color theme="4"/>
      <name val="Yu Gothic UI"/>
      <family val="3"/>
      <charset val="128"/>
    </font>
    <font>
      <sz val="6"/>
      <name val="Yu Gothic UI"/>
      <family val="3"/>
      <charset val="128"/>
    </font>
    <font>
      <sz val="15"/>
      <name val="Yu Gothic UI"/>
      <family val="3"/>
      <charset val="128"/>
    </font>
    <font>
      <sz val="16"/>
      <name val="Yu Gothic UI"/>
      <family val="3"/>
      <charset val="128"/>
    </font>
    <font>
      <b/>
      <sz val="12"/>
      <name val="Yu Gothic UI"/>
      <family val="3"/>
      <charset val="128"/>
    </font>
    <font>
      <u/>
      <sz val="11"/>
      <name val="Yu Gothic UI"/>
      <family val="3"/>
      <charset val="128"/>
    </font>
    <font>
      <u/>
      <sz val="8"/>
      <name val="Yu Gothic UI"/>
      <family val="3"/>
      <charset val="128"/>
    </font>
    <font>
      <u/>
      <sz val="9"/>
      <name val="Yu Gothic UI"/>
      <family val="3"/>
      <charset val="128"/>
    </font>
    <font>
      <sz val="13"/>
      <name val="Yu Gothic UI"/>
      <family val="3"/>
      <charset val="128"/>
    </font>
    <font>
      <sz val="8"/>
      <color theme="1"/>
      <name val="Yu Gothic UI"/>
      <family val="3"/>
      <charset val="128"/>
    </font>
    <font>
      <sz val="9"/>
      <color theme="1"/>
      <name val="Yu Gothic UI"/>
      <family val="3"/>
      <charset val="128"/>
    </font>
    <font>
      <sz val="6.5"/>
      <name val="Yu Gothic UI"/>
      <family val="3"/>
      <charset val="128"/>
    </font>
    <font>
      <b/>
      <sz val="6.5"/>
      <name val="Yu Gothic UI"/>
      <family val="3"/>
      <charset val="128"/>
    </font>
    <font>
      <sz val="11"/>
      <color theme="1"/>
      <name val="游ゴシック"/>
      <family val="3"/>
      <charset val="128"/>
      <scheme val="minor"/>
    </font>
    <font>
      <sz val="11"/>
      <name val="ＭＳ Ｐゴシック"/>
      <family val="3"/>
      <charset val="128"/>
    </font>
    <font>
      <sz val="9"/>
      <color rgb="FF000000"/>
      <name val="MS UI Gothic"/>
      <family val="3"/>
      <charset val="128"/>
    </font>
    <font>
      <sz val="11"/>
      <name val="Yu Gothic UI"/>
      <family val="3"/>
      <charset val="128"/>
    </font>
    <font>
      <sz val="6"/>
      <name val="ＭＳ Ｐゴシック"/>
      <family val="3"/>
      <charset val="128"/>
    </font>
    <font>
      <sz val="10"/>
      <name val="Yu Gothic UI"/>
      <family val="3"/>
      <charset val="128"/>
    </font>
    <font>
      <sz val="8"/>
      <name val="Yu Gothic UI"/>
      <family val="3"/>
      <charset val="128"/>
    </font>
    <font>
      <sz val="9"/>
      <color indexed="10"/>
      <name val="Yu Gothic UI"/>
      <family val="3"/>
      <charset val="128"/>
    </font>
    <font>
      <b/>
      <sz val="8"/>
      <name val="Yu Gothic UI"/>
      <family val="3"/>
      <charset val="128"/>
    </font>
    <font>
      <u/>
      <sz val="8"/>
      <name val="Yu Gothic UI"/>
      <family val="3"/>
      <charset val="128"/>
    </font>
    <font>
      <b/>
      <sz val="10"/>
      <color rgb="FFFF0000"/>
      <name val="Yu Gothic UI"/>
      <family val="3"/>
      <charset val="128"/>
    </font>
    <font>
      <sz val="9"/>
      <color rgb="FF000000"/>
      <name val="Meiryo UI"/>
      <family val="3"/>
      <charset val="128"/>
    </font>
    <font>
      <b/>
      <sz val="11"/>
      <color indexed="10"/>
      <name val="Yu Gothic UI"/>
      <family val="3"/>
      <charset val="128"/>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right/>
      <top/>
      <bottom style="thick">
        <color auto="1"/>
      </bottom>
      <diagonal/>
    </border>
    <border>
      <left/>
      <right/>
      <top/>
      <bottom style="thin">
        <color auto="1"/>
      </bottom>
      <diagonal/>
    </border>
    <border>
      <left style="thick">
        <color auto="1"/>
      </left>
      <right/>
      <top style="thick">
        <color auto="1"/>
      </top>
      <bottom/>
      <diagonal/>
    </border>
    <border>
      <left/>
      <right style="thick">
        <color auto="1"/>
      </right>
      <top style="thick">
        <color auto="1"/>
      </top>
      <bottom/>
      <diagonal/>
    </border>
    <border>
      <left style="thin">
        <color auto="1"/>
      </left>
      <right/>
      <top style="thin">
        <color auto="1"/>
      </top>
      <bottom/>
      <diagonal/>
    </border>
    <border>
      <left/>
      <right/>
      <top style="thin">
        <color auto="1"/>
      </top>
      <bottom/>
      <diagonal/>
    </border>
    <border>
      <left style="thick">
        <color auto="1"/>
      </left>
      <right style="thin">
        <color auto="1"/>
      </right>
      <top style="thick">
        <color auto="1"/>
      </top>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style="thin">
        <color theme="8" tint="0.3999755851924192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n">
        <color auto="1"/>
      </left>
      <right style="thin">
        <color auto="1"/>
      </right>
      <top/>
      <bottom style="thick">
        <color auto="1"/>
      </bottom>
      <diagonal/>
    </border>
    <border>
      <left style="thin">
        <color auto="1"/>
      </left>
      <right/>
      <top/>
      <bottom style="thick">
        <color auto="1"/>
      </bottom>
      <diagonal/>
    </border>
    <border>
      <left style="thick">
        <color auto="1"/>
      </left>
      <right style="thick">
        <color auto="1"/>
      </right>
      <top/>
      <bottom style="thick">
        <color auto="1"/>
      </bottom>
      <diagonal/>
    </border>
  </borders>
  <cellStyleXfs count="3">
    <xf numFmtId="0" fontId="0" fillId="0" borderId="0"/>
    <xf numFmtId="40" fontId="32" fillId="0" borderId="0" applyFont="0" applyFill="0" applyBorder="0" applyAlignment="0" applyProtection="0">
      <alignment vertical="center"/>
    </xf>
    <xf numFmtId="0" fontId="33" fillId="0" borderId="0"/>
  </cellStyleXfs>
  <cellXfs count="223">
    <xf numFmtId="0" fontId="0" fillId="0" borderId="0" xfId="0"/>
    <xf numFmtId="0" fontId="2" fillId="0" borderId="0"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38" fontId="15" fillId="0" borderId="0" xfId="1" applyNumberFormat="1" applyFont="1" applyFill="1" applyBorder="1" applyAlignment="1" applyProtection="1">
      <alignment horizontal="left" vertical="center"/>
      <protection locked="0"/>
    </xf>
    <xf numFmtId="0" fontId="2" fillId="0" borderId="0" xfId="0" applyFont="1" applyBorder="1" applyAlignment="1" applyProtection="1">
      <alignment horizontal="left" vertical="center"/>
      <protection locked="0" hidden="1"/>
    </xf>
    <xf numFmtId="0" fontId="2" fillId="0" borderId="0" xfId="0" applyFont="1" applyBorder="1" applyAlignment="1" applyProtection="1">
      <alignment vertical="center"/>
      <protection locked="0" hidden="1"/>
    </xf>
    <xf numFmtId="0" fontId="1" fillId="0" borderId="0" xfId="0" applyFont="1" applyBorder="1" applyAlignment="1" applyProtection="1">
      <alignment vertical="center"/>
      <protection locked="0" hidden="1"/>
    </xf>
    <xf numFmtId="0" fontId="3" fillId="0" borderId="0" xfId="0" applyFont="1" applyBorder="1" applyAlignment="1" applyProtection="1">
      <alignment vertical="center"/>
      <protection locked="0" hidden="1"/>
    </xf>
    <xf numFmtId="0" fontId="5" fillId="0" borderId="0" xfId="0" applyFont="1" applyBorder="1" applyAlignment="1" applyProtection="1">
      <alignment vertical="center"/>
      <protection hidden="1"/>
    </xf>
    <xf numFmtId="0" fontId="5"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3" fillId="0" borderId="0" xfId="0" applyFont="1" applyAlignment="1" applyProtection="1">
      <alignment vertical="center"/>
      <protection hidden="1"/>
    </xf>
    <xf numFmtId="0" fontId="1"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1" fillId="0" borderId="0" xfId="0" applyFont="1" applyAlignment="1" applyProtection="1">
      <alignment vertical="center"/>
      <protection hidden="1"/>
    </xf>
    <xf numFmtId="0" fontId="2" fillId="0" borderId="0" xfId="0" applyFont="1" applyAlignment="1" applyProtection="1">
      <alignment vertical="center"/>
      <protection hidden="1"/>
    </xf>
    <xf numFmtId="0" fontId="1" fillId="0" borderId="0" xfId="0" applyFont="1" applyAlignment="1" applyProtection="1">
      <alignment vertical="top"/>
      <protection hidden="1"/>
    </xf>
    <xf numFmtId="0" fontId="10" fillId="0" borderId="0" xfId="0" applyFont="1" applyAlignment="1" applyProtection="1">
      <alignment horizontal="left"/>
      <protection hidden="1"/>
    </xf>
    <xf numFmtId="176" fontId="9" fillId="0" borderId="25" xfId="0" applyNumberFormat="1" applyFont="1" applyBorder="1" applyAlignment="1" applyProtection="1">
      <alignment vertical="center"/>
      <protection hidden="1"/>
    </xf>
    <xf numFmtId="3" fontId="9" fillId="0" borderId="25" xfId="0" applyNumberFormat="1" applyFont="1" applyBorder="1" applyAlignment="1" applyProtection="1">
      <alignment vertical="center"/>
      <protection hidden="1"/>
    </xf>
    <xf numFmtId="176" fontId="9" fillId="0" borderId="26" xfId="0" applyNumberFormat="1" applyFont="1" applyBorder="1" applyAlignment="1" applyProtection="1">
      <alignment vertical="center"/>
      <protection hidden="1"/>
    </xf>
    <xf numFmtId="3" fontId="9" fillId="0" borderId="26" xfId="0" applyNumberFormat="1" applyFont="1" applyBorder="1" applyAlignment="1" applyProtection="1">
      <alignment vertical="center"/>
      <protection hidden="1"/>
    </xf>
    <xf numFmtId="0" fontId="1" fillId="0" borderId="0" xfId="0" applyFont="1" applyAlignment="1" applyProtection="1">
      <alignment horizontal="left" vertical="top"/>
      <protection hidden="1"/>
    </xf>
    <xf numFmtId="0" fontId="3" fillId="0" borderId="0" xfId="0" applyFont="1" applyAlignment="1" applyProtection="1">
      <alignment horizontal="left" vertical="center" wrapText="1"/>
      <protection hidden="1"/>
    </xf>
    <xf numFmtId="0" fontId="6" fillId="2" borderId="35" xfId="0" applyFont="1" applyFill="1" applyBorder="1" applyAlignment="1" applyProtection="1">
      <alignment vertical="center"/>
      <protection hidden="1"/>
    </xf>
    <xf numFmtId="0" fontId="6" fillId="0" borderId="0" xfId="0" applyFont="1" applyAlignment="1" applyProtection="1">
      <alignment vertical="center"/>
      <protection hidden="1"/>
    </xf>
    <xf numFmtId="0" fontId="6" fillId="2" borderId="36" xfId="0" applyFont="1" applyFill="1" applyBorder="1" applyAlignment="1" applyProtection="1">
      <alignment vertical="center"/>
      <protection hidden="1"/>
    </xf>
    <xf numFmtId="0" fontId="1" fillId="0" borderId="0" xfId="0" applyFont="1" applyAlignment="1" applyProtection="1">
      <alignment horizontal="center"/>
      <protection hidden="1"/>
    </xf>
    <xf numFmtId="0" fontId="9" fillId="0" borderId="0" xfId="0" applyFont="1" applyAlignment="1" applyProtection="1">
      <alignment horizontal="right" indent="1"/>
      <protection hidden="1"/>
    </xf>
    <xf numFmtId="0" fontId="9" fillId="0" borderId="0" xfId="0" applyFont="1" applyAlignment="1" applyProtection="1">
      <alignment horizontal="right" vertical="center" indent="1"/>
      <protection hidden="1"/>
    </xf>
    <xf numFmtId="0" fontId="11" fillId="0" borderId="0" xfId="0" applyFont="1" applyAlignment="1" applyProtection="1">
      <alignment vertical="center" wrapText="1"/>
      <protection hidden="1"/>
    </xf>
    <xf numFmtId="0" fontId="1" fillId="0" borderId="0" xfId="0" applyFont="1" applyBorder="1" applyAlignment="1" applyProtection="1">
      <alignment vertical="center"/>
      <protection hidden="1"/>
    </xf>
    <xf numFmtId="3" fontId="2" fillId="0" borderId="0" xfId="0" applyNumberFormat="1" applyFont="1" applyBorder="1" applyAlignment="1" applyProtection="1">
      <alignment vertical="center"/>
      <protection locked="0" hidden="1"/>
    </xf>
    <xf numFmtId="0" fontId="12" fillId="0" borderId="0" xfId="0" applyFont="1" applyBorder="1" applyAlignment="1" applyProtection="1">
      <alignment horizontal="left" vertical="center"/>
      <protection locked="0" hidden="1"/>
    </xf>
    <xf numFmtId="0" fontId="6" fillId="0" borderId="0" xfId="0" applyFont="1" applyBorder="1" applyAlignment="1" applyProtection="1">
      <alignment vertical="center"/>
      <protection locked="0" hidden="1"/>
    </xf>
    <xf numFmtId="0" fontId="13" fillId="0" borderId="0" xfId="0" applyFont="1" applyBorder="1" applyAlignment="1" applyProtection="1">
      <alignment vertical="center"/>
      <protection locked="0" hidden="1"/>
    </xf>
    <xf numFmtId="0" fontId="1" fillId="0" borderId="0" xfId="0" applyFont="1" applyBorder="1" applyAlignment="1" applyProtection="1">
      <alignment horizontal="left" vertical="center"/>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vertical="center"/>
      <protection locked="0"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locked="0" hidden="1"/>
    </xf>
    <xf numFmtId="38" fontId="14" fillId="0" borderId="0" xfId="1" applyNumberFormat="1" applyFont="1" applyFill="1" applyBorder="1" applyAlignment="1" applyProtection="1">
      <alignment vertical="center"/>
      <protection hidden="1"/>
    </xf>
    <xf numFmtId="38" fontId="14" fillId="0" borderId="0" xfId="1" applyNumberFormat="1" applyFont="1" applyFill="1" applyBorder="1" applyAlignment="1" applyProtection="1">
      <alignment vertical="center"/>
      <protection locked="0" hidden="1"/>
    </xf>
    <xf numFmtId="0" fontId="2" fillId="0" borderId="0" xfId="0" applyFont="1" applyFill="1" applyBorder="1" applyAlignment="1" applyProtection="1">
      <alignment vertical="center"/>
      <protection locked="0" hidden="1"/>
    </xf>
    <xf numFmtId="38" fontId="15" fillId="0" borderId="0" xfId="1" applyNumberFormat="1" applyFont="1" applyFill="1" applyBorder="1" applyAlignment="1" applyProtection="1">
      <alignment vertical="center"/>
      <protection locked="0" hidden="1"/>
    </xf>
    <xf numFmtId="0" fontId="2" fillId="0" borderId="0" xfId="0" applyFont="1" applyAlignment="1" applyProtection="1">
      <alignment horizontal="left" vertical="center"/>
      <protection locked="0" hidden="1"/>
    </xf>
    <xf numFmtId="0" fontId="2" fillId="0" borderId="0" xfId="0" applyFont="1" applyAlignment="1" applyProtection="1">
      <alignment vertical="center"/>
      <protection locked="0" hidden="1"/>
    </xf>
    <xf numFmtId="0" fontId="1" fillId="0" borderId="0" xfId="0" applyFont="1" applyAlignment="1" applyProtection="1">
      <alignment vertical="center"/>
      <protection locked="0" hidden="1"/>
    </xf>
    <xf numFmtId="0" fontId="3" fillId="0" borderId="0" xfId="0" applyFont="1" applyAlignment="1" applyProtection="1">
      <alignment vertical="center"/>
      <protection locked="0" hidden="1"/>
    </xf>
    <xf numFmtId="0" fontId="6" fillId="0" borderId="0" xfId="0" applyFont="1" applyBorder="1" applyAlignment="1" applyProtection="1">
      <alignment vertical="center"/>
      <protection hidden="1"/>
    </xf>
    <xf numFmtId="0" fontId="12" fillId="0" borderId="0" xfId="0" applyFont="1" applyBorder="1" applyAlignment="1" applyProtection="1">
      <alignment vertical="center"/>
      <protection locked="0" hidden="1"/>
    </xf>
    <xf numFmtId="0" fontId="2" fillId="0" borderId="0" xfId="0" applyFont="1" applyBorder="1" applyAlignment="1" applyProtection="1">
      <alignment vertical="center"/>
      <protection hidden="1"/>
    </xf>
    <xf numFmtId="0" fontId="30" fillId="0" borderId="0" xfId="0" applyFont="1" applyBorder="1" applyAlignment="1" applyProtection="1">
      <alignment horizontal="left" vertical="center" indent="1"/>
      <protection hidden="1"/>
    </xf>
    <xf numFmtId="0" fontId="30" fillId="0" borderId="0" xfId="0" applyFont="1" applyBorder="1" applyAlignment="1" applyProtection="1">
      <alignment vertical="center"/>
      <protection hidden="1"/>
    </xf>
    <xf numFmtId="0" fontId="30" fillId="0" borderId="0" xfId="0" applyFont="1" applyBorder="1" applyAlignment="1" applyProtection="1">
      <alignment vertical="center" wrapText="1"/>
      <protection hidden="1"/>
    </xf>
    <xf numFmtId="0" fontId="31" fillId="0" borderId="0" xfId="0" applyFont="1" applyBorder="1" applyAlignment="1" applyProtection="1">
      <alignment vertical="center"/>
      <protection hidden="1"/>
    </xf>
    <xf numFmtId="0" fontId="30" fillId="0" borderId="0" xfId="2" applyFont="1" applyBorder="1" applyAlignment="1" applyProtection="1">
      <alignment horizontal="left" vertical="center"/>
      <protection hidden="1"/>
    </xf>
    <xf numFmtId="0" fontId="3" fillId="0" borderId="0" xfId="0" applyFont="1" applyBorder="1" applyAlignment="1" applyProtection="1">
      <alignment vertical="center" wrapText="1"/>
      <protection hidden="1"/>
    </xf>
    <xf numFmtId="0" fontId="20" fillId="0" borderId="0" xfId="2" applyFont="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9" fillId="0" borderId="0" xfId="0" applyFont="1" applyBorder="1" applyAlignment="1" applyProtection="1">
      <alignment horizontal="right" vertical="center"/>
      <protection hidden="1"/>
    </xf>
    <xf numFmtId="0" fontId="19" fillId="0" borderId="0" xfId="0" applyFont="1" applyBorder="1" applyAlignment="1" applyProtection="1">
      <alignment vertical="center"/>
      <protection hidden="1"/>
    </xf>
    <xf numFmtId="0" fontId="5" fillId="0" borderId="0" xfId="0" applyFont="1" applyBorder="1" applyAlignment="1" applyProtection="1">
      <alignment vertical="center" wrapText="1"/>
      <protection hidden="1"/>
    </xf>
    <xf numFmtId="0" fontId="6" fillId="0" borderId="0"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2" applyFont="1" applyBorder="1" applyAlignment="1" applyProtection="1">
      <alignment horizontal="right" vertical="center"/>
      <protection hidden="1"/>
    </xf>
    <xf numFmtId="0" fontId="19" fillId="0" borderId="0" xfId="2" applyFont="1" applyBorder="1" applyAlignment="1" applyProtection="1">
      <alignment horizontal="left" vertical="center"/>
      <protection hidden="1"/>
    </xf>
    <xf numFmtId="0" fontId="11" fillId="0" borderId="0" xfId="0" applyFont="1" applyBorder="1" applyAlignment="1" applyProtection="1">
      <alignment vertical="center"/>
      <protection hidden="1"/>
    </xf>
    <xf numFmtId="0" fontId="20" fillId="0" borderId="0" xfId="0" applyFont="1" applyBorder="1" applyAlignment="1" applyProtection="1">
      <alignment vertical="center"/>
      <protection hidden="1"/>
    </xf>
    <xf numFmtId="0" fontId="20" fillId="0" borderId="0" xfId="0" applyFont="1" applyBorder="1" applyAlignment="1" applyProtection="1">
      <alignment vertical="center" wrapText="1"/>
      <protection hidden="1"/>
    </xf>
    <xf numFmtId="0" fontId="20" fillId="0" borderId="0" xfId="0" applyFont="1" applyBorder="1" applyAlignment="1" applyProtection="1">
      <alignment horizontal="left" vertical="center" wrapText="1"/>
      <protection hidden="1"/>
    </xf>
    <xf numFmtId="0" fontId="2" fillId="0" borderId="0"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21" fillId="0" borderId="0" xfId="0" applyFont="1" applyBorder="1" applyAlignment="1" applyProtection="1">
      <alignment vertical="center" wrapText="1"/>
      <protection hidden="1"/>
    </xf>
    <xf numFmtId="0" fontId="22" fillId="0" borderId="0" xfId="0" applyFont="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22" fillId="0" borderId="0" xfId="0" applyFont="1" applyAlignment="1" applyProtection="1">
      <alignment vertical="center"/>
      <protection hidden="1"/>
    </xf>
    <xf numFmtId="0" fontId="3" fillId="0" borderId="0" xfId="0" applyFont="1" applyAlignment="1" applyProtection="1">
      <alignment vertical="center" wrapText="1"/>
      <protection hidden="1"/>
    </xf>
    <xf numFmtId="0" fontId="23" fillId="0" borderId="0" xfId="0" applyFont="1" applyBorder="1" applyAlignment="1" applyProtection="1">
      <alignment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locked="0" hidden="1"/>
    </xf>
    <xf numFmtId="0" fontId="25"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6" fillId="0" borderId="0" xfId="0" applyFont="1" applyAlignment="1" applyProtection="1">
      <alignment vertical="center"/>
      <protection locked="0" hidden="1"/>
    </xf>
    <xf numFmtId="0" fontId="1"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2" fillId="0" borderId="0" xfId="0" applyFont="1" applyBorder="1" applyAlignment="1" applyProtection="1">
      <protection locked="0" hidden="1"/>
    </xf>
    <xf numFmtId="0" fontId="1" fillId="0" borderId="0" xfId="0" applyFont="1" applyBorder="1" applyAlignment="1" applyProtection="1">
      <protection locked="0" hidden="1"/>
    </xf>
    <xf numFmtId="0" fontId="22" fillId="0" borderId="0" xfId="0" applyFont="1" applyBorder="1" applyAlignment="1" applyProtection="1">
      <alignment vertical="center"/>
      <protection locked="0" hidden="1"/>
    </xf>
    <xf numFmtId="0" fontId="3" fillId="0" borderId="0" xfId="0" applyFont="1" applyBorder="1" applyAlignment="1" applyProtection="1">
      <protection locked="0" hidden="1"/>
    </xf>
    <xf numFmtId="0" fontId="22" fillId="0" borderId="0"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11" fillId="0" borderId="0" xfId="0" applyFont="1" applyBorder="1" applyAlignment="1" applyProtection="1">
      <protection hidden="1"/>
    </xf>
    <xf numFmtId="0" fontId="1" fillId="0" borderId="0" xfId="0" applyFont="1" applyAlignment="1" applyProtection="1">
      <alignment vertical="center" wrapText="1"/>
      <protection hidden="1"/>
    </xf>
    <xf numFmtId="0" fontId="27" fillId="0" borderId="0" xfId="0" applyFont="1" applyBorder="1" applyAlignment="1" applyProtection="1">
      <alignment vertical="center" wrapText="1"/>
      <protection hidden="1"/>
    </xf>
    <xf numFmtId="0" fontId="1" fillId="0" borderId="0" xfId="0" applyFont="1" applyBorder="1" applyAlignment="1" applyProtection="1">
      <alignment vertical="center" wrapText="1"/>
      <protection hidden="1"/>
    </xf>
    <xf numFmtId="0" fontId="3" fillId="0" borderId="0" xfId="0" applyFont="1" applyProtection="1">
      <protection hidden="1"/>
    </xf>
    <xf numFmtId="0" fontId="28" fillId="0" borderId="0" xfId="0" applyFont="1" applyBorder="1" applyAlignment="1" applyProtection="1">
      <alignment horizontal="left" vertical="center"/>
      <protection locked="0" hidden="1"/>
    </xf>
    <xf numFmtId="0" fontId="28" fillId="0" borderId="0" xfId="0" applyFont="1" applyBorder="1" applyAlignment="1" applyProtection="1">
      <alignment vertical="center"/>
      <protection locked="0" hidden="1"/>
    </xf>
    <xf numFmtId="0" fontId="7" fillId="0" borderId="0" xfId="0" applyFont="1" applyBorder="1" applyAlignment="1" applyProtection="1">
      <alignment vertical="center"/>
      <protection locked="0" hidden="1"/>
    </xf>
    <xf numFmtId="0" fontId="29" fillId="0" borderId="0" xfId="0" applyFont="1" applyBorder="1" applyAlignment="1" applyProtection="1">
      <alignment vertical="center"/>
      <protection locked="0" hidden="1"/>
    </xf>
    <xf numFmtId="0" fontId="8" fillId="0" borderId="0" xfId="0" applyFont="1" applyFill="1" applyAlignment="1" applyProtection="1">
      <alignment vertical="center"/>
      <protection hidden="1"/>
    </xf>
    <xf numFmtId="176" fontId="9" fillId="0" borderId="39" xfId="0" applyNumberFormat="1" applyFont="1" applyBorder="1" applyAlignment="1" applyProtection="1">
      <alignment vertical="center"/>
      <protection hidden="1"/>
    </xf>
    <xf numFmtId="176" fontId="9" fillId="0" borderId="42" xfId="0" applyNumberFormat="1" applyFont="1" applyBorder="1" applyAlignment="1" applyProtection="1">
      <alignment vertical="center"/>
      <protection hidden="1"/>
    </xf>
    <xf numFmtId="0" fontId="38" fillId="0" borderId="0" xfId="0" applyFont="1" applyAlignment="1" applyProtection="1">
      <alignment vertical="center"/>
      <protection hidden="1"/>
    </xf>
    <xf numFmtId="0" fontId="38" fillId="0" borderId="0" xfId="0" applyFont="1" applyBorder="1" applyAlignment="1" applyProtection="1">
      <alignment horizontal="center" vertical="center"/>
      <protection hidden="1"/>
    </xf>
    <xf numFmtId="0" fontId="38"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38" fillId="0" borderId="0" xfId="0" applyFont="1" applyBorder="1" applyAlignment="1" applyProtection="1">
      <alignment horizontal="center"/>
      <protection hidden="1"/>
    </xf>
    <xf numFmtId="0" fontId="38" fillId="0" borderId="0" xfId="0" applyFont="1" applyBorder="1" applyAlignment="1" applyProtection="1">
      <alignment horizontal="center" vertical="center" wrapText="1"/>
      <protection hidden="1"/>
    </xf>
    <xf numFmtId="0" fontId="38" fillId="0" borderId="0" xfId="0" applyFont="1" applyBorder="1" applyAlignment="1" applyProtection="1">
      <alignment horizontal="center" vertical="center"/>
      <protection locked="0" hidden="1"/>
    </xf>
    <xf numFmtId="0" fontId="16" fillId="0" borderId="0" xfId="0" applyFont="1" applyBorder="1" applyAlignment="1" applyProtection="1">
      <alignment vertical="center"/>
      <protection locked="0" hidden="1"/>
    </xf>
    <xf numFmtId="0" fontId="38" fillId="0" borderId="0" xfId="0" applyFont="1" applyAlignment="1" applyProtection="1">
      <alignment horizontal="center" vertical="center"/>
      <protection locked="0" hidden="1"/>
    </xf>
    <xf numFmtId="0" fontId="23" fillId="0" borderId="0" xfId="0" applyFont="1" applyBorder="1" applyAlignment="1" applyProtection="1">
      <alignment vertical="center"/>
      <protection locked="0" hidden="1"/>
    </xf>
    <xf numFmtId="0" fontId="40" fillId="0" borderId="0" xfId="0" applyFont="1" applyBorder="1" applyAlignment="1" applyProtection="1">
      <alignment horizontal="center" vertical="center"/>
      <protection locked="0" hidden="1"/>
    </xf>
    <xf numFmtId="0" fontId="1" fillId="0" borderId="0" xfId="0" applyFont="1" applyAlignment="1" applyProtection="1">
      <alignment horizontal="left" vertical="center"/>
      <protection hidden="1"/>
    </xf>
    <xf numFmtId="0" fontId="1" fillId="0" borderId="0" xfId="0" applyFont="1" applyAlignment="1" applyProtection="1">
      <alignment horizontal="center" vertical="center"/>
      <protection hidden="1"/>
    </xf>
    <xf numFmtId="0" fontId="30" fillId="0" borderId="0" xfId="0" applyFont="1" applyBorder="1" applyAlignment="1" applyProtection="1">
      <alignment horizontal="left" vertical="center" wrapText="1"/>
      <protection hidden="1"/>
    </xf>
    <xf numFmtId="0" fontId="6"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center" vertical="center"/>
      <protection locked="0" hidden="1"/>
    </xf>
    <xf numFmtId="0" fontId="1" fillId="0" borderId="2" xfId="0" applyFont="1" applyBorder="1" applyAlignment="1" applyProtection="1">
      <alignment horizontal="center" vertical="center"/>
      <protection locked="0" hidden="1"/>
    </xf>
    <xf numFmtId="0" fontId="1"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7" fillId="0" borderId="0" xfId="0" applyFont="1" applyAlignment="1" applyProtection="1">
      <alignment horizontal="center" vertical="center"/>
      <protection locked="0" hidden="1"/>
    </xf>
    <xf numFmtId="0" fontId="7" fillId="0" borderId="2" xfId="0" applyFont="1" applyBorder="1" applyAlignment="1" applyProtection="1">
      <alignment horizontal="center" vertical="center"/>
      <protection locked="0" hidden="1"/>
    </xf>
    <xf numFmtId="0" fontId="7" fillId="0" borderId="0" xfId="0" applyFont="1" applyAlignment="1" applyProtection="1">
      <alignment horizontal="left" vertical="center"/>
      <protection locked="0" hidden="1"/>
    </xf>
    <xf numFmtId="0" fontId="7" fillId="0" borderId="2" xfId="0" applyFont="1" applyBorder="1" applyAlignment="1" applyProtection="1">
      <alignment horizontal="left" vertical="center"/>
      <protection locked="0"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 fillId="0" borderId="2" xfId="0" applyFont="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left" vertical="center"/>
      <protection hidden="1"/>
    </xf>
    <xf numFmtId="0" fontId="5" fillId="0" borderId="3" xfId="0"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176" fontId="5" fillId="0" borderId="28" xfId="0" applyNumberFormat="1" applyFont="1" applyFill="1" applyBorder="1" applyAlignment="1" applyProtection="1">
      <alignment horizontal="center" vertical="center"/>
      <protection hidden="1"/>
    </xf>
    <xf numFmtId="176" fontId="5" fillId="0" borderId="5" xfId="0" applyNumberFormat="1" applyFont="1" applyFill="1" applyBorder="1" applyAlignment="1" applyProtection="1">
      <alignment horizontal="center" vertical="center"/>
      <protection hidden="1"/>
    </xf>
    <xf numFmtId="0" fontId="5" fillId="0" borderId="7" xfId="0" applyFont="1" applyFill="1" applyBorder="1" applyAlignment="1" applyProtection="1">
      <alignment horizontal="center" vertical="center"/>
      <protection hidden="1"/>
    </xf>
    <xf numFmtId="0" fontId="5" fillId="0" borderId="29" xfId="0" applyFont="1" applyFill="1" applyBorder="1" applyAlignment="1" applyProtection="1">
      <alignment horizontal="center" vertical="center"/>
      <protection hidden="1"/>
    </xf>
    <xf numFmtId="0" fontId="5" fillId="0" borderId="30" xfId="0" applyFont="1" applyFill="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37" fillId="2" borderId="10" xfId="0" applyFont="1" applyFill="1" applyBorder="1" applyAlignment="1" applyProtection="1">
      <alignment horizontal="left" vertical="center"/>
      <protection hidden="1"/>
    </xf>
    <xf numFmtId="0" fontId="5" fillId="2" borderId="11" xfId="0" applyFont="1" applyFill="1" applyBorder="1" applyAlignment="1" applyProtection="1">
      <alignment horizontal="left" vertical="center"/>
      <protection hidden="1"/>
    </xf>
    <xf numFmtId="176" fontId="1" fillId="0" borderId="31" xfId="0" applyNumberFormat="1" applyFont="1" applyBorder="1" applyAlignment="1" applyProtection="1">
      <alignment horizontal="right" vertical="center"/>
      <protection hidden="1"/>
    </xf>
    <xf numFmtId="176" fontId="1" fillId="0" borderId="10" xfId="0" applyNumberFormat="1" applyFont="1" applyBorder="1" applyAlignment="1" applyProtection="1">
      <alignment horizontal="right" vertical="center"/>
      <protection hidden="1"/>
    </xf>
    <xf numFmtId="0" fontId="6" fillId="0" borderId="32" xfId="0" applyFont="1" applyFill="1" applyBorder="1" applyAlignment="1" applyProtection="1">
      <alignment horizontal="center" vertical="center"/>
      <protection locked="0" hidden="1"/>
    </xf>
    <xf numFmtId="0" fontId="6" fillId="0" borderId="31" xfId="0" applyFont="1" applyFill="1" applyBorder="1" applyAlignment="1" applyProtection="1">
      <alignment horizontal="center" vertical="center"/>
      <protection locked="0" hidden="1"/>
    </xf>
    <xf numFmtId="0" fontId="6" fillId="0" borderId="33" xfId="0" applyFont="1" applyFill="1" applyBorder="1" applyAlignment="1" applyProtection="1">
      <alignment horizontal="center" vertical="center"/>
      <protection locked="0" hidden="1"/>
    </xf>
    <xf numFmtId="0" fontId="5" fillId="0" borderId="12"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2" borderId="14" xfId="0" applyFont="1" applyFill="1" applyBorder="1" applyAlignment="1" applyProtection="1">
      <alignment horizontal="left" vertical="center"/>
      <protection hidden="1"/>
    </xf>
    <xf numFmtId="0" fontId="5" fillId="2" borderId="15" xfId="0" applyFont="1" applyFill="1" applyBorder="1" applyAlignment="1" applyProtection="1">
      <alignment horizontal="left" vertical="center"/>
      <protection hidden="1"/>
    </xf>
    <xf numFmtId="176" fontId="1" fillId="0" borderId="27" xfId="0" applyNumberFormat="1" applyFont="1" applyBorder="1" applyAlignment="1" applyProtection="1">
      <alignment horizontal="right" vertical="center"/>
      <protection hidden="1"/>
    </xf>
    <xf numFmtId="176" fontId="1" fillId="0" borderId="14" xfId="0" applyNumberFormat="1" applyFont="1" applyBorder="1" applyAlignment="1" applyProtection="1">
      <alignment horizontal="right" vertical="center"/>
      <protection hidden="1"/>
    </xf>
    <xf numFmtId="0" fontId="6" fillId="0" borderId="21" xfId="0" applyFont="1" applyBorder="1" applyAlignment="1" applyProtection="1">
      <alignment horizontal="center" vertical="center"/>
      <protection locked="0" hidden="1"/>
    </xf>
    <xf numFmtId="0" fontId="6" fillId="0" borderId="27" xfId="0" applyFont="1" applyBorder="1" applyAlignment="1" applyProtection="1">
      <alignment horizontal="center" vertical="center"/>
      <protection locked="0" hidden="1"/>
    </xf>
    <xf numFmtId="0" fontId="6" fillId="0" borderId="22" xfId="0" applyFont="1" applyBorder="1" applyAlignment="1" applyProtection="1">
      <alignment horizontal="center" vertical="center"/>
      <protection locked="0" hidden="1"/>
    </xf>
    <xf numFmtId="0" fontId="42" fillId="0" borderId="0" xfId="0" applyFont="1" applyAlignment="1" applyProtection="1">
      <alignment horizontal="center" vertical="center" shrinkToFit="1"/>
      <protection hidden="1"/>
    </xf>
    <xf numFmtId="0" fontId="5" fillId="0" borderId="14"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2" borderId="10" xfId="0" applyFont="1" applyFill="1" applyBorder="1" applyAlignment="1" applyProtection="1">
      <alignment horizontal="left" vertical="center"/>
      <protection hidden="1"/>
    </xf>
    <xf numFmtId="0" fontId="6" fillId="0" borderId="32" xfId="0" applyFont="1" applyBorder="1" applyAlignment="1" applyProtection="1">
      <alignment horizontal="center" vertical="center"/>
      <protection locked="0" hidden="1"/>
    </xf>
    <xf numFmtId="0" fontId="6" fillId="0" borderId="31" xfId="0" applyFont="1" applyBorder="1" applyAlignment="1" applyProtection="1">
      <alignment horizontal="center" vertical="center"/>
      <protection locked="0" hidden="1"/>
    </xf>
    <xf numFmtId="0" fontId="6" fillId="0" borderId="33" xfId="0" applyFont="1" applyBorder="1" applyAlignment="1" applyProtection="1">
      <alignment horizontal="center" vertical="center"/>
      <protection locked="0"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18"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176" fontId="1" fillId="0" borderId="34" xfId="0" applyNumberFormat="1" applyFont="1" applyBorder="1" applyAlignment="1" applyProtection="1">
      <alignment horizontal="right" vertical="center"/>
      <protection hidden="1"/>
    </xf>
    <xf numFmtId="176" fontId="1" fillId="0" borderId="18" xfId="0" applyNumberFormat="1" applyFont="1" applyBorder="1" applyAlignment="1" applyProtection="1">
      <alignment horizontal="right" vertical="center"/>
      <protection hidden="1"/>
    </xf>
    <xf numFmtId="0" fontId="6" fillId="0" borderId="23" xfId="0" applyFont="1" applyBorder="1" applyAlignment="1" applyProtection="1">
      <alignment horizontal="center" vertical="center"/>
      <protection locked="0" hidden="1"/>
    </xf>
    <xf numFmtId="0" fontId="6" fillId="0" borderId="34" xfId="0" applyFont="1" applyBorder="1" applyAlignment="1" applyProtection="1">
      <alignment horizontal="center" vertical="center"/>
      <protection locked="0" hidden="1"/>
    </xf>
    <xf numFmtId="0" fontId="6" fillId="0" borderId="24" xfId="0" applyFont="1" applyBorder="1" applyAlignment="1" applyProtection="1">
      <alignment horizontal="center" vertical="center"/>
      <protection locked="0" hidden="1"/>
    </xf>
    <xf numFmtId="0" fontId="3" fillId="0" borderId="0" xfId="0" applyFont="1" applyAlignment="1" applyProtection="1">
      <alignment horizontal="center"/>
      <protection hidden="1"/>
    </xf>
    <xf numFmtId="177" fontId="9" fillId="0" borderId="5" xfId="0" applyNumberFormat="1" applyFont="1" applyBorder="1" applyAlignment="1" applyProtection="1">
      <alignment horizontal="right" vertical="center"/>
      <protection hidden="1"/>
    </xf>
    <xf numFmtId="177" fontId="9" fillId="0" borderId="6" xfId="0" applyNumberFormat="1" applyFont="1" applyBorder="1" applyAlignment="1" applyProtection="1">
      <alignment horizontal="right" vertical="center"/>
      <protection hidden="1"/>
    </xf>
    <xf numFmtId="177" fontId="9" fillId="0" borderId="20" xfId="0" applyNumberFormat="1" applyFont="1" applyBorder="1" applyAlignment="1" applyProtection="1">
      <alignment horizontal="right" vertical="center"/>
      <protection hidden="1"/>
    </xf>
    <xf numFmtId="177" fontId="9" fillId="0" borderId="2" xfId="0" applyNumberFormat="1" applyFont="1" applyBorder="1" applyAlignment="1" applyProtection="1">
      <alignment horizontal="right" vertical="center"/>
      <protection hidden="1"/>
    </xf>
    <xf numFmtId="3" fontId="9" fillId="0" borderId="6" xfId="0" applyNumberFormat="1" applyFont="1" applyBorder="1" applyAlignment="1" applyProtection="1">
      <alignment horizontal="center" vertical="center"/>
      <protection hidden="1"/>
    </xf>
    <xf numFmtId="3" fontId="9" fillId="0" borderId="2" xfId="0" applyNumberFormat="1"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177" fontId="9" fillId="0" borderId="37" xfId="0" applyNumberFormat="1" applyFont="1" applyBorder="1" applyAlignment="1" applyProtection="1">
      <alignment horizontal="right" vertical="center"/>
      <protection hidden="1"/>
    </xf>
    <xf numFmtId="177" fontId="9" fillId="0" borderId="38" xfId="0" applyNumberFormat="1" applyFont="1" applyBorder="1" applyAlignment="1" applyProtection="1">
      <alignment horizontal="right" vertical="center"/>
      <protection hidden="1"/>
    </xf>
    <xf numFmtId="177" fontId="9" fillId="0" borderId="40" xfId="0" applyNumberFormat="1" applyFont="1" applyBorder="1" applyAlignment="1" applyProtection="1">
      <alignment horizontal="right" vertical="center"/>
      <protection hidden="1"/>
    </xf>
    <xf numFmtId="177" fontId="9" fillId="0" borderId="41" xfId="0" applyNumberFormat="1" applyFont="1" applyBorder="1" applyAlignment="1" applyProtection="1">
      <alignment horizontal="right" vertical="center"/>
      <protection hidden="1"/>
    </xf>
    <xf numFmtId="176" fontId="9" fillId="0" borderId="38" xfId="0" applyNumberFormat="1" applyFont="1" applyBorder="1" applyAlignment="1" applyProtection="1">
      <alignment horizontal="center" vertical="center"/>
      <protection hidden="1"/>
    </xf>
    <xf numFmtId="176" fontId="9" fillId="0" borderId="41" xfId="0" applyNumberFormat="1" applyFont="1" applyBorder="1" applyAlignment="1" applyProtection="1">
      <alignment horizontal="center" vertical="center"/>
      <protection hidden="1"/>
    </xf>
    <xf numFmtId="176" fontId="9" fillId="0" borderId="6" xfId="0" applyNumberFormat="1" applyFont="1" applyBorder="1" applyAlignment="1" applyProtection="1">
      <alignment horizontal="center" vertical="center"/>
      <protection hidden="1"/>
    </xf>
    <xf numFmtId="176" fontId="9" fillId="0" borderId="2" xfId="0" applyNumberFormat="1" applyFont="1" applyBorder="1" applyAlignment="1" applyProtection="1">
      <alignment horizontal="center" vertical="center"/>
      <protection hidden="1"/>
    </xf>
    <xf numFmtId="0" fontId="6" fillId="0" borderId="0" xfId="0" applyFont="1" applyAlignment="1" applyProtection="1">
      <alignment horizontal="center" vertical="center"/>
      <protection locked="0" hidden="1"/>
    </xf>
    <xf numFmtId="0" fontId="6" fillId="0" borderId="2" xfId="0" applyFont="1" applyBorder="1" applyAlignment="1" applyProtection="1">
      <alignment horizontal="center" vertical="center"/>
      <protection locked="0" hidden="1"/>
    </xf>
    <xf numFmtId="0" fontId="5" fillId="0" borderId="0" xfId="0" applyFont="1" applyAlignment="1" applyProtection="1">
      <alignment horizontal="left"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30" fillId="0" borderId="0" xfId="0" applyFont="1" applyBorder="1" applyAlignment="1" applyProtection="1">
      <alignment horizontal="left" vertical="center" wrapText="1"/>
      <protection hidden="1"/>
    </xf>
    <xf numFmtId="0" fontId="30" fillId="0" borderId="0" xfId="0" applyFont="1" applyBorder="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1" fillId="0" borderId="43" xfId="0" applyFont="1" applyBorder="1" applyAlignment="1" applyProtection="1">
      <alignment horizontal="center" vertical="center" textRotation="255"/>
      <protection hidden="1"/>
    </xf>
    <xf numFmtId="0" fontId="1" fillId="0" borderId="44" xfId="0" applyFont="1" applyBorder="1" applyAlignment="1" applyProtection="1">
      <alignment horizontal="center" vertical="center" textRotation="255"/>
      <protection hidden="1"/>
    </xf>
    <xf numFmtId="0" fontId="1" fillId="0" borderId="47" xfId="0" applyFont="1" applyBorder="1" applyAlignment="1" applyProtection="1">
      <alignment horizontal="center" vertical="center" textRotation="255"/>
      <protection hidden="1"/>
    </xf>
    <xf numFmtId="176" fontId="1" fillId="0" borderId="45" xfId="0" applyNumberFormat="1" applyFont="1" applyBorder="1" applyAlignment="1" applyProtection="1">
      <alignment horizontal="right" vertical="center"/>
      <protection hidden="1"/>
    </xf>
    <xf numFmtId="176" fontId="1" fillId="0" borderId="46" xfId="0" applyNumberFormat="1" applyFont="1" applyBorder="1" applyAlignment="1" applyProtection="1">
      <alignment horizontal="right" vertical="center"/>
      <protection hidden="1"/>
    </xf>
    <xf numFmtId="0" fontId="2" fillId="0" borderId="0" xfId="0" applyFont="1" applyAlignment="1" applyProtection="1">
      <alignment horizontal="left" wrapText="1"/>
      <protection hidden="1"/>
    </xf>
    <xf numFmtId="0" fontId="5" fillId="0" borderId="0" xfId="0" applyFont="1" applyAlignment="1" applyProtection="1">
      <alignment horizontal="left" vertical="top"/>
      <protection hidden="1"/>
    </xf>
  </cellXfs>
  <cellStyles count="3">
    <cellStyle name="桁区切り" xfId="1" builtinId="6"/>
    <cellStyle name="標準" xfId="0" builtinId="0"/>
    <cellStyle name="標準 2" xfId="2" xr:uid="{00000000-0005-0000-0000-000031000000}"/>
  </cellStyles>
  <dxfs count="79">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ont>
        <color rgb="FF000000"/>
      </font>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bgColor theme="5" tint="0.79995117038483843"/>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30"/>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Radio"/>
</file>

<file path=xl/ctrlProps/ctrlProp16.xml><?xml version="1.0" encoding="utf-8"?>
<formControlPr xmlns="http://schemas.microsoft.com/office/spreadsheetml/2009/9/main" objectType="Radio"/>
</file>

<file path=xl/ctrlProps/ctrlProp17.xml><?xml version="1.0" encoding="utf-8"?>
<formControlPr xmlns="http://schemas.microsoft.com/office/spreadsheetml/2009/9/main" objectType="Radio" checked="Checked" firstButton="1" fmlaLink="$AK$6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le>

<file path=xl/ctrlProps/ctrlProp25.xml><?xml version="1.0" encoding="utf-8"?>
<formControlPr xmlns="http://schemas.microsoft.com/office/spreadsheetml/2009/9/main" objectType="Radio"/>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123825</xdr:colOff>
          <xdr:row>29</xdr:row>
          <xdr:rowOff>0</xdr:rowOff>
        </xdr:from>
        <xdr:to>
          <xdr:col>4</xdr:col>
          <xdr:colOff>95250</xdr:colOff>
          <xdr:row>29</xdr:row>
          <xdr:rowOff>228600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30</xdr:row>
          <xdr:rowOff>9525</xdr:rowOff>
        </xdr:from>
        <xdr:to>
          <xdr:col>4</xdr:col>
          <xdr:colOff>123825</xdr:colOff>
          <xdr:row>31</xdr:row>
          <xdr:rowOff>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31</xdr:row>
          <xdr:rowOff>9525</xdr:rowOff>
        </xdr:from>
        <xdr:to>
          <xdr:col>4</xdr:col>
          <xdr:colOff>123825</xdr:colOff>
          <xdr:row>32</xdr:row>
          <xdr:rowOff>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32</xdr:row>
          <xdr:rowOff>9525</xdr:rowOff>
        </xdr:from>
        <xdr:to>
          <xdr:col>4</xdr:col>
          <xdr:colOff>123825</xdr:colOff>
          <xdr:row>32</xdr:row>
          <xdr:rowOff>228600</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33</xdr:row>
          <xdr:rowOff>9525</xdr:rowOff>
        </xdr:from>
        <xdr:to>
          <xdr:col>4</xdr:col>
          <xdr:colOff>123825</xdr:colOff>
          <xdr:row>33</xdr:row>
          <xdr:rowOff>228600</xdr:rowOff>
        </xdr:to>
        <xdr:sp macro="" textlink="">
          <xdr:nvSpPr>
            <xdr:cNvPr id="20485" name="Option Button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34</xdr:row>
          <xdr:rowOff>9525</xdr:rowOff>
        </xdr:from>
        <xdr:to>
          <xdr:col>4</xdr:col>
          <xdr:colOff>123825</xdr:colOff>
          <xdr:row>35</xdr:row>
          <xdr:rowOff>0</xdr:rowOff>
        </xdr:to>
        <xdr:sp macro="" textlink="">
          <xdr:nvSpPr>
            <xdr:cNvPr id="20486" name="Option Button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35</xdr:row>
          <xdr:rowOff>9525</xdr:rowOff>
        </xdr:from>
        <xdr:to>
          <xdr:col>4</xdr:col>
          <xdr:colOff>123825</xdr:colOff>
          <xdr:row>36</xdr:row>
          <xdr:rowOff>0</xdr:rowOff>
        </xdr:to>
        <xdr:sp macro="" textlink="">
          <xdr:nvSpPr>
            <xdr:cNvPr id="20487" name="Option Button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36</xdr:row>
          <xdr:rowOff>9525</xdr:rowOff>
        </xdr:from>
        <xdr:to>
          <xdr:col>4</xdr:col>
          <xdr:colOff>123825</xdr:colOff>
          <xdr:row>37</xdr:row>
          <xdr:rowOff>0</xdr:rowOff>
        </xdr:to>
        <xdr:sp macro="" textlink="">
          <xdr:nvSpPr>
            <xdr:cNvPr id="20488" name="Option Button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37</xdr:row>
          <xdr:rowOff>9525</xdr:rowOff>
        </xdr:from>
        <xdr:to>
          <xdr:col>4</xdr:col>
          <xdr:colOff>123825</xdr:colOff>
          <xdr:row>37</xdr:row>
          <xdr:rowOff>228600</xdr:rowOff>
        </xdr:to>
        <xdr:sp macro="" textlink="">
          <xdr:nvSpPr>
            <xdr:cNvPr id="20489" name="Option Button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38</xdr:row>
          <xdr:rowOff>0</xdr:rowOff>
        </xdr:from>
        <xdr:to>
          <xdr:col>4</xdr:col>
          <xdr:colOff>123825</xdr:colOff>
          <xdr:row>38</xdr:row>
          <xdr:rowOff>228600</xdr:rowOff>
        </xdr:to>
        <xdr:sp macro="" textlink="">
          <xdr:nvSpPr>
            <xdr:cNvPr id="20490" name="Option Button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39</xdr:row>
          <xdr:rowOff>9525</xdr:rowOff>
        </xdr:from>
        <xdr:to>
          <xdr:col>4</xdr:col>
          <xdr:colOff>123825</xdr:colOff>
          <xdr:row>40</xdr:row>
          <xdr:rowOff>0</xdr:rowOff>
        </xdr:to>
        <xdr:sp macro="" textlink="">
          <xdr:nvSpPr>
            <xdr:cNvPr id="20491" name="Option Button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40</xdr:row>
          <xdr:rowOff>0</xdr:rowOff>
        </xdr:from>
        <xdr:to>
          <xdr:col>4</xdr:col>
          <xdr:colOff>123825</xdr:colOff>
          <xdr:row>41</xdr:row>
          <xdr:rowOff>0</xdr:rowOff>
        </xdr:to>
        <xdr:sp macro="" textlink="">
          <xdr:nvSpPr>
            <xdr:cNvPr id="20492" name="Option Button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41</xdr:row>
          <xdr:rowOff>9525</xdr:rowOff>
        </xdr:from>
        <xdr:to>
          <xdr:col>4</xdr:col>
          <xdr:colOff>123825</xdr:colOff>
          <xdr:row>42</xdr:row>
          <xdr:rowOff>0</xdr:rowOff>
        </xdr:to>
        <xdr:sp macro="" textlink="">
          <xdr:nvSpPr>
            <xdr:cNvPr id="20493" name="Option Button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42</xdr:row>
          <xdr:rowOff>9525</xdr:rowOff>
        </xdr:from>
        <xdr:to>
          <xdr:col>4</xdr:col>
          <xdr:colOff>123825</xdr:colOff>
          <xdr:row>42</xdr:row>
          <xdr:rowOff>228600</xdr:rowOff>
        </xdr:to>
        <xdr:sp macro="" textlink="">
          <xdr:nvSpPr>
            <xdr:cNvPr id="20494" name="Option Button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43</xdr:row>
          <xdr:rowOff>9525</xdr:rowOff>
        </xdr:from>
        <xdr:to>
          <xdr:col>4</xdr:col>
          <xdr:colOff>123825</xdr:colOff>
          <xdr:row>43</xdr:row>
          <xdr:rowOff>219075</xdr:rowOff>
        </xdr:to>
        <xdr:sp macro="" textlink="">
          <xdr:nvSpPr>
            <xdr:cNvPr id="20495" name="Option Button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44</xdr:row>
          <xdr:rowOff>9525</xdr:rowOff>
        </xdr:from>
        <xdr:to>
          <xdr:col>4</xdr:col>
          <xdr:colOff>123825</xdr:colOff>
          <xdr:row>44</xdr:row>
          <xdr:rowOff>228600</xdr:rowOff>
        </xdr:to>
        <xdr:sp macro="" textlink="">
          <xdr:nvSpPr>
            <xdr:cNvPr id="20496" name="Option Button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xdr:twoCellAnchor>
    <xdr:from>
      <xdr:col>0</xdr:col>
      <xdr:colOff>104775</xdr:colOff>
      <xdr:row>64</xdr:row>
      <xdr:rowOff>47625</xdr:rowOff>
    </xdr:from>
    <xdr:to>
      <xdr:col>32</xdr:col>
      <xdr:colOff>160655</xdr:colOff>
      <xdr:row>73</xdr:row>
      <xdr:rowOff>46990</xdr:rowOff>
    </xdr:to>
    <xdr:sp macro="" textlink="">
      <xdr:nvSpPr>
        <xdr:cNvPr id="18" name="四角形 2">
          <a:extLst>
            <a:ext uri="{FF2B5EF4-FFF2-40B4-BE49-F238E27FC236}">
              <a16:creationId xmlns:a16="http://schemas.microsoft.com/office/drawing/2014/main" id="{00000000-0008-0000-0000-000012000000}"/>
            </a:ext>
          </a:extLst>
        </xdr:cNvPr>
        <xdr:cNvSpPr/>
      </xdr:nvSpPr>
      <xdr:spPr>
        <a:xfrm>
          <a:off x="104775" y="9229725"/>
          <a:ext cx="7371080" cy="1142365"/>
        </a:xfrm>
        <a:prstGeom prst="rect">
          <a:avLst/>
        </a:prstGeom>
        <a:noFill/>
        <a:ln w="3175">
          <a:solidFill>
            <a:sysClr val="windowText" lastClr="000000"/>
          </a:solidFill>
          <a:prstDash val="sysDash"/>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ja-JP" altLang="en-US" sz="1100"/>
        </a:p>
      </xdr:txBody>
    </xdr:sp>
    <xdr:clientData/>
  </xdr:twoCellAnchor>
  <xdr:twoCellAnchor>
    <xdr:from>
      <xdr:col>0</xdr:col>
      <xdr:colOff>114300</xdr:colOff>
      <xdr:row>73</xdr:row>
      <xdr:rowOff>95249</xdr:rowOff>
    </xdr:from>
    <xdr:to>
      <xdr:col>32</xdr:col>
      <xdr:colOff>170180</xdr:colOff>
      <xdr:row>76</xdr:row>
      <xdr:rowOff>85724</xdr:rowOff>
    </xdr:to>
    <xdr:sp macro="" textlink="">
      <xdr:nvSpPr>
        <xdr:cNvPr id="19" name="四角形 2">
          <a:extLst>
            <a:ext uri="{FF2B5EF4-FFF2-40B4-BE49-F238E27FC236}">
              <a16:creationId xmlns:a16="http://schemas.microsoft.com/office/drawing/2014/main" id="{00000000-0008-0000-0000-000013000000}"/>
            </a:ext>
          </a:extLst>
        </xdr:cNvPr>
        <xdr:cNvSpPr/>
      </xdr:nvSpPr>
      <xdr:spPr>
        <a:xfrm>
          <a:off x="114300" y="10420349"/>
          <a:ext cx="7371080" cy="409575"/>
        </a:xfrm>
        <a:prstGeom prst="rect">
          <a:avLst/>
        </a:prstGeom>
        <a:noFill/>
        <a:ln w="19050" cap="flat" cmpd="sng" algn="ctr">
          <a:solidFill>
            <a:sysClr val="windowText" lastClr="000000"/>
          </a:solidFill>
          <a:prstDash val="solid"/>
          <a:miter lim="800000"/>
        </a:ln>
        <a:effectLst/>
        <a:extLst>
          <a:ext uri="{909E8E84-426E-40DD-AFC4-6F175D3DCCD1}">
            <a14:hiddenFill xmlns:a14="http://schemas.microsoft.com/office/drawing/2010/main">
              <a:solidFill>
                <a:schemeClr val="accent1"/>
              </a:solidFill>
            </a14:hiddenFill>
          </a:ext>
        </a:ex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a:t>
          </a:r>
          <a:r>
            <a:rPr kumimoji="0" lang="ja-JP" altLang="en-US"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弊社使用欄</a:t>
          </a:r>
          <a:r>
            <a:rPr kumimoji="0" lang="en-US" altLang="ja-JP"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a:t>
          </a:r>
          <a:endParaRPr kumimoji="0" lang="ja-JP" altLang="en-US"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152399</xdr:colOff>
      <xdr:row>73</xdr:row>
      <xdr:rowOff>9524</xdr:rowOff>
    </xdr:from>
    <xdr:to>
      <xdr:col>29</xdr:col>
      <xdr:colOff>200024</xdr:colOff>
      <xdr:row>77</xdr:row>
      <xdr:rowOff>19049</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066799" y="10334624"/>
          <a:ext cx="576262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Yu Gothic UI" panose="020B0500000000000000" pitchFamily="50" charset="-128"/>
              <a:ea typeface="Yu Gothic UI" panose="020B0500000000000000" pitchFamily="50" charset="-128"/>
            </a:rPr>
            <a:t>ご注文いただきありがとうございます。</a:t>
          </a:r>
          <a:r>
            <a:rPr kumimoji="1" lang="ja-JP" altLang="en-US" sz="1100" u="sng">
              <a:solidFill>
                <a:sysClr val="windowText" lastClr="000000"/>
              </a:solidFill>
              <a:latin typeface="Yu Gothic UI" panose="020B0500000000000000" pitchFamily="50" charset="-128"/>
              <a:ea typeface="Yu Gothic UI" panose="020B0500000000000000" pitchFamily="50" charset="-128"/>
            </a:rPr>
            <a:t>　　　</a:t>
          </a:r>
          <a:r>
            <a:rPr kumimoji="1" lang="ja-JP" altLang="en-US" sz="1100">
              <a:solidFill>
                <a:sysClr val="windowText" lastClr="000000"/>
              </a:solidFill>
              <a:latin typeface="Yu Gothic UI" panose="020B0500000000000000" pitchFamily="50" charset="-128"/>
              <a:ea typeface="Yu Gothic UI" panose="020B0500000000000000" pitchFamily="50" charset="-128"/>
            </a:rPr>
            <a:t>月</a:t>
          </a:r>
          <a:r>
            <a:rPr kumimoji="1" lang="ja-JP" altLang="en-US" sz="1100" u="sng">
              <a:solidFill>
                <a:sysClr val="windowText" lastClr="000000"/>
              </a:solidFill>
              <a:latin typeface="Yu Gothic UI" panose="020B0500000000000000" pitchFamily="50" charset="-128"/>
              <a:ea typeface="Yu Gothic UI" panose="020B0500000000000000" pitchFamily="50" charset="-128"/>
            </a:rPr>
            <a:t>　　　</a:t>
          </a:r>
          <a:r>
            <a:rPr kumimoji="1" lang="ja-JP" altLang="en-US" sz="1100">
              <a:solidFill>
                <a:sysClr val="windowText" lastClr="000000"/>
              </a:solidFill>
              <a:latin typeface="Yu Gothic UI" panose="020B0500000000000000" pitchFamily="50" charset="-128"/>
              <a:ea typeface="Yu Gothic UI" panose="020B0500000000000000" pitchFamily="50" charset="-128"/>
            </a:rPr>
            <a:t>日着にて手配させていただきます。</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53</xdr:row>
          <xdr:rowOff>104775</xdr:rowOff>
        </xdr:from>
        <xdr:to>
          <xdr:col>2</xdr:col>
          <xdr:colOff>123825</xdr:colOff>
          <xdr:row>56</xdr:row>
          <xdr:rowOff>19050</xdr:rowOff>
        </xdr:to>
        <xdr:sp macro="" textlink="">
          <xdr:nvSpPr>
            <xdr:cNvPr id="20497" name="Option Button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xdr:row>
          <xdr:rowOff>133350</xdr:rowOff>
        </xdr:from>
        <xdr:to>
          <xdr:col>4</xdr:col>
          <xdr:colOff>152400</xdr:colOff>
          <xdr:row>47</xdr:row>
          <xdr:rowOff>95250</xdr:rowOff>
        </xdr:to>
        <xdr:sp macro="" textlink="">
          <xdr:nvSpPr>
            <xdr:cNvPr id="20498" name="Group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104775</xdr:rowOff>
        </xdr:from>
        <xdr:to>
          <xdr:col>7</xdr:col>
          <xdr:colOff>123825</xdr:colOff>
          <xdr:row>56</xdr:row>
          <xdr:rowOff>19050</xdr:rowOff>
        </xdr:to>
        <xdr:sp macro="" textlink="">
          <xdr:nvSpPr>
            <xdr:cNvPr id="20499" name="Option Button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66675</xdr:rowOff>
        </xdr:from>
        <xdr:to>
          <xdr:col>8</xdr:col>
          <xdr:colOff>85725</xdr:colOff>
          <xdr:row>56</xdr:row>
          <xdr:rowOff>66675</xdr:rowOff>
        </xdr:to>
        <xdr:sp macro="" textlink="">
          <xdr:nvSpPr>
            <xdr:cNvPr id="20500" name="Group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58</xdr:row>
          <xdr:rowOff>9525</xdr:rowOff>
        </xdr:from>
        <xdr:to>
          <xdr:col>28</xdr:col>
          <xdr:colOff>180975</xdr:colOff>
          <xdr:row>59</xdr:row>
          <xdr:rowOff>114300</xdr:rowOff>
        </xdr:to>
        <xdr:sp macro="" textlink="">
          <xdr:nvSpPr>
            <xdr:cNvPr id="20501" name="Option Button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58</xdr:row>
          <xdr:rowOff>9525</xdr:rowOff>
        </xdr:from>
        <xdr:to>
          <xdr:col>31</xdr:col>
          <xdr:colOff>85725</xdr:colOff>
          <xdr:row>59</xdr:row>
          <xdr:rowOff>114300</xdr:rowOff>
        </xdr:to>
        <xdr:sp macro="" textlink="">
          <xdr:nvSpPr>
            <xdr:cNvPr id="20502" name="Option Button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57</xdr:row>
          <xdr:rowOff>123825</xdr:rowOff>
        </xdr:from>
        <xdr:to>
          <xdr:col>32</xdr:col>
          <xdr:colOff>171450</xdr:colOff>
          <xdr:row>60</xdr:row>
          <xdr:rowOff>0</xdr:rowOff>
        </xdr:to>
        <xdr:sp macro="" textlink="">
          <xdr:nvSpPr>
            <xdr:cNvPr id="20503" name="Group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45</xdr:row>
          <xdr:rowOff>9525</xdr:rowOff>
        </xdr:from>
        <xdr:to>
          <xdr:col>4</xdr:col>
          <xdr:colOff>123825</xdr:colOff>
          <xdr:row>45</xdr:row>
          <xdr:rowOff>228600</xdr:rowOff>
        </xdr:to>
        <xdr:sp macro="" textlink="">
          <xdr:nvSpPr>
            <xdr:cNvPr id="20505" name="Option Button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46</xdr:row>
          <xdr:rowOff>9525</xdr:rowOff>
        </xdr:from>
        <xdr:to>
          <xdr:col>4</xdr:col>
          <xdr:colOff>123825</xdr:colOff>
          <xdr:row>46</xdr:row>
          <xdr:rowOff>228600</xdr:rowOff>
        </xdr:to>
        <xdr:sp macro="" textlink="">
          <xdr:nvSpPr>
            <xdr:cNvPr id="20506" name="Option Button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47625</xdr:rowOff>
        </xdr:from>
        <xdr:to>
          <xdr:col>5</xdr:col>
          <xdr:colOff>76200</xdr:colOff>
          <xdr:row>49</xdr:row>
          <xdr:rowOff>0</xdr:rowOff>
        </xdr:to>
        <xdr:sp macro="" textlink="">
          <xdr:nvSpPr>
            <xdr:cNvPr id="20507" name="Group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CC6BD-D2E0-4710-A5BE-47BF7E1D0E6A}">
  <sheetPr>
    <tabColor theme="9" tint="-0.249977111117893"/>
  </sheetPr>
  <dimension ref="A1:BM148"/>
  <sheetViews>
    <sheetView showGridLines="0" tabSelected="1" workbookViewId="0">
      <selection activeCell="AH1" sqref="AH1"/>
    </sheetView>
  </sheetViews>
  <sheetFormatPr defaultColWidth="3" defaultRowHeight="12" customHeight="1" x14ac:dyDescent="0.15"/>
  <cols>
    <col min="1" max="31" width="3" style="16"/>
    <col min="32" max="33" width="3" style="33"/>
    <col min="34" max="34" width="3" style="33" customWidth="1"/>
    <col min="35" max="35" width="3" style="110" hidden="1" customWidth="1"/>
    <col min="36" max="36" width="2.25" style="33" hidden="1" customWidth="1"/>
    <col min="37" max="37" width="6.375" style="5" hidden="1" customWidth="1"/>
    <col min="38" max="38" width="4.625" style="6" hidden="1" customWidth="1"/>
    <col min="39" max="39" width="3" style="7" hidden="1" customWidth="1"/>
    <col min="40" max="40" width="2.875" style="8" hidden="1" customWidth="1"/>
    <col min="41" max="41" width="3" style="7" hidden="1" customWidth="1"/>
    <col min="42" max="42" width="5.125" style="6" hidden="1" customWidth="1"/>
    <col min="43" max="43" width="4.375" style="33" hidden="1" customWidth="1"/>
    <col min="44" max="45" width="3" style="33" customWidth="1"/>
    <col min="46" max="65" width="3" style="33"/>
    <col min="66" max="16384" width="3" style="16"/>
  </cols>
  <sheetData>
    <row r="1" spans="1:64" ht="9.9499999999999993" customHeight="1" x14ac:dyDescent="0.15">
      <c r="A1" s="132" t="s">
        <v>0</v>
      </c>
      <c r="B1" s="132"/>
      <c r="C1" s="132"/>
      <c r="D1" s="132"/>
      <c r="E1" s="132"/>
      <c r="F1" s="132"/>
      <c r="G1" s="132"/>
      <c r="H1" s="132"/>
      <c r="I1" s="132"/>
      <c r="J1" s="132"/>
      <c r="K1" s="132"/>
      <c r="L1" s="134" t="s">
        <v>1</v>
      </c>
      <c r="M1" s="134"/>
      <c r="N1" s="134"/>
      <c r="O1" s="134"/>
      <c r="P1" s="134"/>
      <c r="Q1" s="134"/>
      <c r="R1" s="134"/>
      <c r="S1" s="134"/>
      <c r="T1" s="134"/>
      <c r="U1" s="134"/>
      <c r="V1" s="134"/>
      <c r="W1" s="134"/>
      <c r="X1" s="134"/>
      <c r="Y1" s="134"/>
      <c r="Z1" s="134"/>
      <c r="AA1" s="134"/>
      <c r="AB1" s="134"/>
      <c r="AC1" s="134"/>
      <c r="AD1" s="134"/>
      <c r="AE1" s="134"/>
      <c r="AF1" s="134"/>
      <c r="AG1" s="134"/>
      <c r="AI1" s="115"/>
      <c r="AJ1" s="7"/>
      <c r="AK1" s="1" t="s">
        <v>2</v>
      </c>
      <c r="AL1" s="34">
        <v>1760</v>
      </c>
      <c r="AQ1" s="7"/>
      <c r="AR1" s="7"/>
    </row>
    <row r="2" spans="1:64" ht="9.9499999999999993" customHeight="1" x14ac:dyDescent="0.15">
      <c r="A2" s="132"/>
      <c r="B2" s="132"/>
      <c r="C2" s="132"/>
      <c r="D2" s="132"/>
      <c r="E2" s="132"/>
      <c r="F2" s="132"/>
      <c r="G2" s="132"/>
      <c r="H2" s="132"/>
      <c r="I2" s="132"/>
      <c r="J2" s="132"/>
      <c r="K2" s="132"/>
      <c r="L2" s="134"/>
      <c r="M2" s="134"/>
      <c r="N2" s="134"/>
      <c r="O2" s="134"/>
      <c r="P2" s="134"/>
      <c r="Q2" s="134"/>
      <c r="R2" s="134"/>
      <c r="S2" s="134"/>
      <c r="T2" s="134"/>
      <c r="U2" s="134"/>
      <c r="V2" s="134"/>
      <c r="W2" s="134"/>
      <c r="X2" s="134"/>
      <c r="Y2" s="134"/>
      <c r="Z2" s="134"/>
      <c r="AA2" s="134"/>
      <c r="AB2" s="134"/>
      <c r="AC2" s="134"/>
      <c r="AD2" s="134"/>
      <c r="AE2" s="134"/>
      <c r="AF2" s="134"/>
      <c r="AG2" s="134"/>
      <c r="AI2" s="115"/>
      <c r="AJ2" s="7"/>
      <c r="AK2" s="1" t="s">
        <v>4</v>
      </c>
      <c r="AL2" s="34">
        <v>1100</v>
      </c>
      <c r="AQ2" s="36"/>
      <c r="AR2" s="36"/>
      <c r="AS2" s="51"/>
      <c r="AT2" s="51"/>
      <c r="AU2" s="51"/>
      <c r="AV2" s="51"/>
      <c r="AW2" s="51"/>
      <c r="AX2" s="51"/>
      <c r="AY2" s="51"/>
      <c r="AZ2" s="51"/>
      <c r="BA2" s="51"/>
      <c r="BB2" s="51"/>
      <c r="BC2" s="51"/>
      <c r="BD2" s="51"/>
      <c r="BE2" s="51"/>
      <c r="BF2" s="51"/>
      <c r="BG2" s="51"/>
      <c r="BH2" s="51"/>
      <c r="BI2" s="51"/>
      <c r="BJ2" s="51"/>
      <c r="BK2" s="51"/>
      <c r="BL2" s="51"/>
    </row>
    <row r="3" spans="1:64" ht="9.9499999999999993" customHeight="1" thickBot="1" x14ac:dyDescent="0.2">
      <c r="A3" s="133"/>
      <c r="B3" s="133"/>
      <c r="C3" s="133"/>
      <c r="D3" s="133"/>
      <c r="E3" s="133"/>
      <c r="F3" s="133"/>
      <c r="G3" s="133"/>
      <c r="H3" s="133"/>
      <c r="I3" s="133"/>
      <c r="J3" s="133"/>
      <c r="K3" s="133"/>
      <c r="L3" s="135"/>
      <c r="M3" s="135"/>
      <c r="N3" s="135"/>
      <c r="O3" s="135"/>
      <c r="P3" s="135"/>
      <c r="Q3" s="135"/>
      <c r="R3" s="135"/>
      <c r="S3" s="135"/>
      <c r="T3" s="135"/>
      <c r="U3" s="135"/>
      <c r="V3" s="135"/>
      <c r="W3" s="135"/>
      <c r="X3" s="135"/>
      <c r="Y3" s="135"/>
      <c r="Z3" s="135"/>
      <c r="AA3" s="135"/>
      <c r="AB3" s="135"/>
      <c r="AC3" s="135"/>
      <c r="AD3" s="135"/>
      <c r="AE3" s="135"/>
      <c r="AF3" s="135"/>
      <c r="AG3" s="135"/>
      <c r="AI3" s="115"/>
      <c r="AJ3" s="7"/>
      <c r="AK3" s="1" t="s">
        <v>5</v>
      </c>
      <c r="AL3" s="34">
        <v>1100</v>
      </c>
      <c r="AQ3" s="36"/>
      <c r="AR3" s="36"/>
      <c r="AS3" s="51"/>
      <c r="AT3" s="51"/>
      <c r="AU3" s="51"/>
      <c r="AV3" s="51"/>
      <c r="AW3" s="51"/>
      <c r="AX3" s="51"/>
      <c r="AY3" s="51"/>
      <c r="AZ3" s="51"/>
      <c r="BA3" s="51"/>
      <c r="BB3" s="51"/>
      <c r="BC3" s="51"/>
      <c r="BD3" s="51"/>
      <c r="BE3" s="51"/>
      <c r="BF3" s="51"/>
      <c r="BG3" s="51"/>
      <c r="BH3" s="51"/>
      <c r="BI3" s="51"/>
      <c r="BJ3" s="51"/>
      <c r="BK3" s="51"/>
      <c r="BL3" s="51"/>
    </row>
    <row r="4" spans="1:64" ht="3.95" customHeight="1" thickTop="1" x14ac:dyDescent="0.15">
      <c r="A4" s="33"/>
      <c r="B4" s="33"/>
      <c r="C4" s="9"/>
      <c r="D4" s="33"/>
      <c r="E4" s="33"/>
      <c r="F4" s="33"/>
      <c r="G4" s="33"/>
      <c r="H4" s="33"/>
      <c r="I4" s="33"/>
      <c r="J4" s="33"/>
      <c r="K4" s="33"/>
      <c r="L4" s="33"/>
      <c r="M4" s="33"/>
      <c r="N4" s="33"/>
      <c r="O4" s="33"/>
      <c r="P4" s="33"/>
      <c r="Q4" s="33"/>
      <c r="R4" s="33"/>
      <c r="S4" s="33"/>
      <c r="T4" s="33"/>
      <c r="U4" s="33"/>
      <c r="V4" s="33"/>
      <c r="W4" s="33"/>
      <c r="X4" s="33"/>
      <c r="Y4" s="33"/>
      <c r="Z4" s="33"/>
      <c r="AA4" s="33"/>
      <c r="AB4" s="33"/>
      <c r="AC4" s="33"/>
      <c r="AD4" s="33"/>
      <c r="AI4" s="115"/>
      <c r="AJ4" s="7"/>
      <c r="AK4" s="2" t="s">
        <v>6</v>
      </c>
      <c r="AL4" s="34">
        <v>1100</v>
      </c>
      <c r="AM4" s="36"/>
      <c r="AN4" s="37"/>
      <c r="AO4" s="36"/>
      <c r="AP4" s="52"/>
      <c r="AQ4" s="36"/>
      <c r="AR4" s="36"/>
      <c r="AS4" s="51"/>
      <c r="AT4" s="51"/>
      <c r="AU4" s="51"/>
      <c r="AV4" s="51"/>
      <c r="AW4" s="51"/>
      <c r="AX4" s="51"/>
      <c r="AY4" s="51"/>
      <c r="AZ4" s="51"/>
      <c r="BA4" s="51"/>
      <c r="BB4" s="51"/>
      <c r="BC4" s="51"/>
      <c r="BD4" s="51"/>
      <c r="BE4" s="51"/>
      <c r="BF4" s="51"/>
    </row>
    <row r="5" spans="1:64" ht="8.25" customHeight="1" x14ac:dyDescent="0.15">
      <c r="A5" s="126" t="s">
        <v>7</v>
      </c>
      <c r="B5" s="127" t="s">
        <v>8</v>
      </c>
      <c r="C5" s="127"/>
      <c r="D5" s="127"/>
      <c r="E5" s="129"/>
      <c r="F5" s="129"/>
      <c r="G5" s="129"/>
      <c r="H5" s="131" t="s">
        <v>9</v>
      </c>
      <c r="I5" s="129"/>
      <c r="J5" s="129"/>
      <c r="K5" s="131" t="s">
        <v>10</v>
      </c>
      <c r="L5" s="129"/>
      <c r="M5" s="129"/>
      <c r="N5" s="128" t="s">
        <v>11</v>
      </c>
      <c r="X5" s="14"/>
      <c r="AF5" s="16"/>
      <c r="AG5" s="16"/>
      <c r="AI5" s="115"/>
      <c r="AJ5" s="7"/>
      <c r="AK5" s="2" t="s">
        <v>12</v>
      </c>
      <c r="AL5" s="34">
        <v>1100</v>
      </c>
      <c r="AM5" s="36"/>
      <c r="AN5" s="37"/>
      <c r="AO5" s="36"/>
      <c r="AP5" s="52"/>
      <c r="AQ5" s="36"/>
      <c r="AR5" s="36"/>
      <c r="AS5" s="51"/>
      <c r="AT5" s="51"/>
      <c r="AU5" s="51"/>
      <c r="AV5" s="51"/>
      <c r="AW5" s="51"/>
      <c r="AX5" s="51"/>
      <c r="AY5" s="51"/>
      <c r="AZ5" s="51"/>
      <c r="BA5" s="51"/>
      <c r="BB5" s="51"/>
      <c r="BC5" s="51"/>
      <c r="BD5" s="51"/>
      <c r="BE5" s="51"/>
      <c r="BF5" s="51"/>
    </row>
    <row r="6" spans="1:64" ht="8.4499999999999993" customHeight="1" x14ac:dyDescent="0.15">
      <c r="A6" s="126"/>
      <c r="B6" s="127"/>
      <c r="C6" s="127"/>
      <c r="D6" s="127"/>
      <c r="E6" s="130"/>
      <c r="F6" s="130"/>
      <c r="G6" s="130"/>
      <c r="H6" s="131"/>
      <c r="I6" s="130"/>
      <c r="J6" s="130"/>
      <c r="K6" s="131"/>
      <c r="L6" s="130"/>
      <c r="M6" s="130"/>
      <c r="N6" s="128"/>
      <c r="X6" s="14"/>
      <c r="AA6" s="14"/>
      <c r="AB6" s="106"/>
      <c r="AC6" s="106"/>
      <c r="AD6" s="106"/>
      <c r="AE6" s="106"/>
      <c r="AF6" s="106"/>
      <c r="AG6" s="106"/>
      <c r="AI6" s="115"/>
      <c r="AJ6" s="7"/>
      <c r="AK6" s="2" t="s">
        <v>13</v>
      </c>
      <c r="AL6" s="34">
        <v>1100</v>
      </c>
      <c r="AM6" s="36"/>
      <c r="AN6" s="37"/>
      <c r="AO6" s="36"/>
      <c r="AP6" s="52"/>
      <c r="AQ6" s="36"/>
      <c r="AR6" s="36"/>
      <c r="AS6" s="51"/>
      <c r="AT6" s="51"/>
      <c r="AU6" s="51"/>
      <c r="AV6" s="51"/>
      <c r="AW6" s="51"/>
      <c r="AX6" s="51"/>
      <c r="AY6" s="51"/>
      <c r="AZ6" s="51"/>
      <c r="BA6" s="51"/>
      <c r="BB6" s="51"/>
      <c r="BC6" s="51"/>
      <c r="BD6" s="51"/>
      <c r="BE6" s="51"/>
      <c r="BF6" s="51"/>
    </row>
    <row r="7" spans="1:64" ht="6" customHeight="1" x14ac:dyDescent="0.15">
      <c r="C7" s="10"/>
      <c r="AA7" s="14"/>
      <c r="AB7" s="106"/>
      <c r="AC7" s="106"/>
      <c r="AD7" s="106"/>
      <c r="AE7" s="106"/>
      <c r="AF7" s="106"/>
      <c r="AG7" s="106"/>
      <c r="AI7" s="115"/>
      <c r="AJ7" s="7"/>
      <c r="AK7" s="2" t="s">
        <v>14</v>
      </c>
      <c r="AL7" s="34">
        <v>1100</v>
      </c>
      <c r="AM7" s="36"/>
      <c r="AN7" s="37"/>
      <c r="AO7" s="36"/>
      <c r="AP7" s="52"/>
      <c r="AQ7" s="36"/>
      <c r="AR7" s="36"/>
      <c r="AS7" s="51"/>
      <c r="AT7" s="51"/>
      <c r="AU7" s="51"/>
      <c r="AV7" s="51"/>
      <c r="AW7" s="51"/>
      <c r="AX7" s="51"/>
      <c r="AY7" s="51"/>
      <c r="AZ7" s="51"/>
      <c r="BA7" s="51"/>
      <c r="BB7" s="51"/>
      <c r="BC7" s="51"/>
      <c r="BD7" s="51"/>
      <c r="BE7" s="51"/>
      <c r="BF7" s="51"/>
    </row>
    <row r="8" spans="1:64" ht="8.25" customHeight="1" x14ac:dyDescent="0.15">
      <c r="A8" s="126" t="s">
        <v>7</v>
      </c>
      <c r="B8" s="127" t="s">
        <v>15</v>
      </c>
      <c r="C8" s="127"/>
      <c r="D8" s="127"/>
      <c r="E8" s="127"/>
      <c r="F8" s="127"/>
      <c r="G8" s="127"/>
      <c r="AI8" s="115"/>
      <c r="AJ8" s="7"/>
      <c r="AK8" s="2" t="s">
        <v>16</v>
      </c>
      <c r="AL8" s="34">
        <v>1100</v>
      </c>
      <c r="AM8" s="36"/>
      <c r="AN8" s="37"/>
      <c r="AO8" s="36"/>
      <c r="AP8" s="52"/>
      <c r="AQ8" s="36"/>
      <c r="AR8" s="36"/>
      <c r="AS8" s="51"/>
      <c r="AT8" s="51"/>
      <c r="AU8" s="51"/>
      <c r="AV8" s="51"/>
      <c r="AW8" s="51"/>
      <c r="AX8" s="51"/>
      <c r="AY8" s="51"/>
      <c r="AZ8" s="51"/>
      <c r="BA8" s="51"/>
      <c r="BB8" s="51"/>
      <c r="BC8" s="51"/>
      <c r="BD8" s="51"/>
      <c r="BE8" s="51"/>
      <c r="BF8" s="51"/>
    </row>
    <row r="9" spans="1:64" ht="8.25" customHeight="1" x14ac:dyDescent="0.15">
      <c r="A9" s="126"/>
      <c r="B9" s="127"/>
      <c r="C9" s="127"/>
      <c r="D9" s="127"/>
      <c r="E9" s="127"/>
      <c r="F9" s="127"/>
      <c r="G9" s="127"/>
      <c r="AI9" s="115"/>
      <c r="AJ9" s="7"/>
      <c r="AK9" s="1" t="s">
        <v>17</v>
      </c>
      <c r="AL9" s="34">
        <v>1100</v>
      </c>
      <c r="AQ9" s="7"/>
      <c r="AR9" s="7"/>
    </row>
    <row r="10" spans="1:64" ht="8.25" customHeight="1" x14ac:dyDescent="0.15">
      <c r="B10" s="128" t="s">
        <v>18</v>
      </c>
      <c r="C10" s="128"/>
      <c r="D10" s="128"/>
      <c r="E10" s="129"/>
      <c r="F10" s="129"/>
      <c r="G10" s="129"/>
      <c r="H10" s="129"/>
      <c r="I10" s="129"/>
      <c r="J10" s="129"/>
      <c r="K10" s="129"/>
      <c r="L10" s="129"/>
      <c r="M10" s="129"/>
      <c r="N10" s="129"/>
      <c r="O10" s="129"/>
      <c r="P10" s="129"/>
      <c r="Q10" s="129"/>
      <c r="R10" s="129"/>
      <c r="S10" s="129"/>
      <c r="T10" s="128" t="s">
        <v>19</v>
      </c>
      <c r="V10" s="131" t="s">
        <v>20</v>
      </c>
      <c r="W10" s="131"/>
      <c r="X10" s="131"/>
      <c r="Y10" s="129"/>
      <c r="Z10" s="129"/>
      <c r="AA10" s="129"/>
      <c r="AB10" s="129"/>
      <c r="AC10" s="129"/>
      <c r="AD10" s="129"/>
      <c r="AE10" s="129"/>
      <c r="AF10" s="129"/>
      <c r="AG10" s="128" t="s">
        <v>19</v>
      </c>
      <c r="AI10" s="115"/>
      <c r="AJ10" s="7"/>
      <c r="AK10" s="1" t="s">
        <v>21</v>
      </c>
      <c r="AL10" s="34">
        <v>1100</v>
      </c>
      <c r="AQ10" s="7"/>
      <c r="AR10" s="7"/>
    </row>
    <row r="11" spans="1:64" ht="8.25" customHeight="1" x14ac:dyDescent="0.15">
      <c r="B11" s="128"/>
      <c r="C11" s="128"/>
      <c r="D11" s="128"/>
      <c r="E11" s="130"/>
      <c r="F11" s="130"/>
      <c r="G11" s="130"/>
      <c r="H11" s="130"/>
      <c r="I11" s="130"/>
      <c r="J11" s="130"/>
      <c r="K11" s="130"/>
      <c r="L11" s="130"/>
      <c r="M11" s="130"/>
      <c r="N11" s="130"/>
      <c r="O11" s="130"/>
      <c r="P11" s="130"/>
      <c r="Q11" s="130"/>
      <c r="R11" s="130"/>
      <c r="S11" s="130"/>
      <c r="T11" s="128"/>
      <c r="V11" s="131"/>
      <c r="W11" s="131"/>
      <c r="X11" s="131"/>
      <c r="Y11" s="130"/>
      <c r="Z11" s="130"/>
      <c r="AA11" s="130"/>
      <c r="AB11" s="130"/>
      <c r="AC11" s="130"/>
      <c r="AD11" s="130"/>
      <c r="AE11" s="130"/>
      <c r="AF11" s="130"/>
      <c r="AG11" s="128"/>
      <c r="AI11" s="115"/>
      <c r="AJ11" s="7"/>
      <c r="AK11" s="1" t="s">
        <v>22</v>
      </c>
      <c r="AL11" s="34">
        <v>1100</v>
      </c>
      <c r="AQ11" s="7"/>
      <c r="AR11" s="7"/>
    </row>
    <row r="12" spans="1:64" ht="8.25" customHeight="1" x14ac:dyDescent="0.15">
      <c r="B12" s="128" t="s">
        <v>23</v>
      </c>
      <c r="C12" s="128"/>
      <c r="D12" s="128"/>
      <c r="E12" s="131" t="s">
        <v>3</v>
      </c>
      <c r="F12" s="129"/>
      <c r="G12" s="129"/>
      <c r="H12" s="129"/>
      <c r="I12" s="17"/>
      <c r="J12" s="17"/>
      <c r="K12" s="17"/>
      <c r="L12" s="17"/>
      <c r="M12" s="17"/>
      <c r="N12" s="17"/>
      <c r="O12" s="17"/>
      <c r="P12" s="17"/>
      <c r="Q12" s="17"/>
      <c r="V12" s="140" t="s">
        <v>24</v>
      </c>
      <c r="W12" s="140"/>
      <c r="X12" s="140"/>
      <c r="Y12" s="129"/>
      <c r="Z12" s="129"/>
      <c r="AA12" s="129"/>
      <c r="AB12" s="129"/>
      <c r="AC12" s="129"/>
      <c r="AD12" s="129"/>
      <c r="AE12" s="129"/>
      <c r="AF12" s="129"/>
      <c r="AG12" s="120"/>
      <c r="AI12" s="115"/>
      <c r="AJ12" s="7"/>
      <c r="AK12" s="1" t="s">
        <v>25</v>
      </c>
      <c r="AL12" s="34">
        <v>1100</v>
      </c>
      <c r="AQ12" s="7"/>
      <c r="AR12" s="7"/>
    </row>
    <row r="13" spans="1:64" ht="8.25" customHeight="1" x14ac:dyDescent="0.15">
      <c r="B13" s="128"/>
      <c r="C13" s="128"/>
      <c r="D13" s="128"/>
      <c r="E13" s="142"/>
      <c r="F13" s="130"/>
      <c r="G13" s="130"/>
      <c r="H13" s="130"/>
      <c r="I13" s="17"/>
      <c r="J13" s="17"/>
      <c r="K13" s="17"/>
      <c r="L13" s="17"/>
      <c r="M13" s="17"/>
      <c r="N13" s="17"/>
      <c r="O13" s="17"/>
      <c r="P13" s="17"/>
      <c r="Q13" s="17"/>
      <c r="V13" s="140"/>
      <c r="W13" s="140"/>
      <c r="X13" s="140"/>
      <c r="Y13" s="130"/>
      <c r="Z13" s="130"/>
      <c r="AA13" s="130"/>
      <c r="AB13" s="130"/>
      <c r="AC13" s="130"/>
      <c r="AD13" s="130"/>
      <c r="AE13" s="130"/>
      <c r="AF13" s="130"/>
      <c r="AG13" s="38"/>
      <c r="AI13" s="115"/>
      <c r="AJ13" s="7"/>
      <c r="AK13" s="1" t="s">
        <v>26</v>
      </c>
      <c r="AL13" s="34">
        <v>1100</v>
      </c>
      <c r="AQ13" s="7"/>
      <c r="AR13" s="7"/>
    </row>
    <row r="14" spans="1:64" ht="8.25" customHeight="1" x14ac:dyDescent="0.15">
      <c r="A14" s="11" t="s">
        <v>27</v>
      </c>
      <c r="B14" s="12"/>
      <c r="C14" s="12"/>
      <c r="D14" s="12"/>
      <c r="E14" s="136"/>
      <c r="F14" s="136"/>
      <c r="G14" s="136"/>
      <c r="H14" s="138"/>
      <c r="I14" s="138"/>
      <c r="J14" s="138"/>
      <c r="K14" s="138"/>
      <c r="L14" s="138"/>
      <c r="M14" s="138"/>
      <c r="N14" s="138"/>
      <c r="O14" s="138"/>
      <c r="P14" s="138"/>
      <c r="Q14" s="138"/>
      <c r="R14" s="138"/>
      <c r="S14" s="138"/>
      <c r="T14" s="138"/>
      <c r="V14" s="140" t="s">
        <v>28</v>
      </c>
      <c r="W14" s="140"/>
      <c r="X14" s="140"/>
      <c r="Y14" s="129"/>
      <c r="Z14" s="129"/>
      <c r="AA14" s="129"/>
      <c r="AB14" s="129"/>
      <c r="AC14" s="129"/>
      <c r="AD14" s="129"/>
      <c r="AE14" s="129"/>
      <c r="AF14" s="129"/>
      <c r="AG14" s="38"/>
      <c r="AI14" s="115"/>
      <c r="AJ14" s="7"/>
      <c r="AK14" s="1" t="s">
        <v>29</v>
      </c>
      <c r="AL14" s="34">
        <v>1100</v>
      </c>
      <c r="AQ14" s="7"/>
      <c r="AR14" s="7"/>
    </row>
    <row r="15" spans="1:64" ht="8.25" customHeight="1" x14ac:dyDescent="0.15">
      <c r="A15" s="11"/>
      <c r="B15" s="12"/>
      <c r="C15" s="12"/>
      <c r="D15" s="12"/>
      <c r="E15" s="137"/>
      <c r="F15" s="137"/>
      <c r="G15" s="137"/>
      <c r="H15" s="139"/>
      <c r="I15" s="139"/>
      <c r="J15" s="139"/>
      <c r="K15" s="139"/>
      <c r="L15" s="139"/>
      <c r="M15" s="139"/>
      <c r="N15" s="139"/>
      <c r="O15" s="139"/>
      <c r="P15" s="139"/>
      <c r="Q15" s="139"/>
      <c r="R15" s="139"/>
      <c r="S15" s="139"/>
      <c r="T15" s="139"/>
      <c r="V15" s="140"/>
      <c r="W15" s="140"/>
      <c r="X15" s="140"/>
      <c r="Y15" s="130"/>
      <c r="Z15" s="130"/>
      <c r="AA15" s="130"/>
      <c r="AB15" s="130"/>
      <c r="AC15" s="130"/>
      <c r="AD15" s="130"/>
      <c r="AE15" s="130"/>
      <c r="AF15" s="130"/>
      <c r="AG15" s="38"/>
      <c r="AI15" s="115"/>
      <c r="AJ15" s="7"/>
      <c r="AK15" s="1" t="s">
        <v>30</v>
      </c>
      <c r="AL15" s="34">
        <v>1100</v>
      </c>
      <c r="AQ15" s="7"/>
      <c r="AR15" s="7"/>
    </row>
    <row r="16" spans="1:64" ht="6" customHeight="1" x14ac:dyDescent="0.15">
      <c r="A16" s="11"/>
      <c r="B16" s="13"/>
      <c r="C16" s="13"/>
      <c r="K16" s="13"/>
      <c r="L16" s="13"/>
      <c r="M16" s="18"/>
      <c r="N16" s="18"/>
      <c r="O16" s="18"/>
      <c r="P16" s="18"/>
      <c r="Q16" s="24"/>
      <c r="R16" s="24"/>
      <c r="S16" s="24"/>
      <c r="AG16" s="38"/>
      <c r="AI16" s="115"/>
      <c r="AJ16" s="7"/>
      <c r="AK16" s="1" t="s">
        <v>31</v>
      </c>
      <c r="AL16" s="34">
        <v>1100</v>
      </c>
      <c r="AQ16" s="7"/>
      <c r="AR16" s="7"/>
    </row>
    <row r="17" spans="1:65" ht="8.25" customHeight="1" x14ac:dyDescent="0.15">
      <c r="A17" s="141" t="s">
        <v>7</v>
      </c>
      <c r="B17" s="127" t="s">
        <v>32</v>
      </c>
      <c r="C17" s="127"/>
      <c r="D17" s="127"/>
      <c r="E17" s="127"/>
      <c r="F17" s="127"/>
      <c r="G17" s="127"/>
      <c r="H17" s="127"/>
      <c r="I17" s="127"/>
      <c r="J17" s="127"/>
      <c r="K17" s="127"/>
      <c r="L17" s="127"/>
      <c r="M17" s="127"/>
      <c r="N17" s="127"/>
      <c r="O17" s="127"/>
      <c r="P17" s="127"/>
      <c r="Q17" s="127"/>
      <c r="R17" s="17"/>
      <c r="S17" s="25"/>
      <c r="AG17" s="38"/>
      <c r="AI17" s="115"/>
      <c r="AJ17" s="7"/>
      <c r="AK17" s="1" t="s">
        <v>33</v>
      </c>
      <c r="AL17" s="34">
        <v>1100</v>
      </c>
      <c r="AQ17" s="7"/>
      <c r="AR17" s="7"/>
    </row>
    <row r="18" spans="1:65" ht="8.25" customHeight="1" x14ac:dyDescent="0.15">
      <c r="A18" s="141"/>
      <c r="B18" s="127"/>
      <c r="C18" s="127"/>
      <c r="D18" s="127"/>
      <c r="E18" s="127"/>
      <c r="F18" s="127"/>
      <c r="G18" s="127"/>
      <c r="H18" s="127"/>
      <c r="I18" s="127"/>
      <c r="J18" s="127"/>
      <c r="K18" s="127"/>
      <c r="L18" s="127"/>
      <c r="M18" s="127"/>
      <c r="N18" s="127"/>
      <c r="O18" s="127"/>
      <c r="P18" s="127"/>
      <c r="Q18" s="127"/>
      <c r="R18" s="17"/>
      <c r="S18" s="25"/>
      <c r="AG18" s="38"/>
      <c r="AI18" s="115"/>
      <c r="AJ18" s="7"/>
      <c r="AK18" s="1" t="s">
        <v>34</v>
      </c>
      <c r="AL18" s="34">
        <v>1100</v>
      </c>
      <c r="AQ18" s="7"/>
      <c r="AR18" s="7"/>
    </row>
    <row r="19" spans="1:65" ht="8.25" customHeight="1" x14ac:dyDescent="0.15">
      <c r="A19" s="13"/>
      <c r="B19" s="128" t="s">
        <v>18</v>
      </c>
      <c r="C19" s="128"/>
      <c r="D19" s="128"/>
      <c r="E19" s="129"/>
      <c r="F19" s="129"/>
      <c r="G19" s="129"/>
      <c r="H19" s="129"/>
      <c r="I19" s="129"/>
      <c r="J19" s="129"/>
      <c r="K19" s="129"/>
      <c r="L19" s="129"/>
      <c r="M19" s="129"/>
      <c r="N19" s="129"/>
      <c r="O19" s="129"/>
      <c r="P19" s="129"/>
      <c r="Q19" s="129"/>
      <c r="R19" s="129"/>
      <c r="S19" s="129"/>
      <c r="T19" s="128" t="s">
        <v>19</v>
      </c>
      <c r="V19" s="131" t="s">
        <v>35</v>
      </c>
      <c r="W19" s="131"/>
      <c r="X19" s="131"/>
      <c r="Y19" s="129"/>
      <c r="Z19" s="129"/>
      <c r="AA19" s="129"/>
      <c r="AB19" s="129"/>
      <c r="AC19" s="129"/>
      <c r="AD19" s="129"/>
      <c r="AE19" s="129"/>
      <c r="AF19" s="129"/>
      <c r="AG19" s="128" t="s">
        <v>19</v>
      </c>
      <c r="AI19" s="115"/>
      <c r="AJ19" s="7"/>
      <c r="AK19" s="1" t="s">
        <v>36</v>
      </c>
      <c r="AL19" s="34">
        <v>1100</v>
      </c>
      <c r="AQ19" s="7"/>
      <c r="AR19" s="7"/>
    </row>
    <row r="20" spans="1:65" ht="8.25" customHeight="1" x14ac:dyDescent="0.15">
      <c r="A20" s="13"/>
      <c r="B20" s="128"/>
      <c r="C20" s="128"/>
      <c r="D20" s="128"/>
      <c r="E20" s="130"/>
      <c r="F20" s="130"/>
      <c r="G20" s="130"/>
      <c r="H20" s="130"/>
      <c r="I20" s="130"/>
      <c r="J20" s="130"/>
      <c r="K20" s="130"/>
      <c r="L20" s="130"/>
      <c r="M20" s="130"/>
      <c r="N20" s="130"/>
      <c r="O20" s="130"/>
      <c r="P20" s="130"/>
      <c r="Q20" s="130"/>
      <c r="R20" s="130"/>
      <c r="S20" s="130"/>
      <c r="T20" s="128"/>
      <c r="V20" s="131"/>
      <c r="W20" s="131"/>
      <c r="X20" s="131"/>
      <c r="Y20" s="130"/>
      <c r="Z20" s="130"/>
      <c r="AA20" s="130"/>
      <c r="AB20" s="130"/>
      <c r="AC20" s="130"/>
      <c r="AD20" s="130"/>
      <c r="AE20" s="130"/>
      <c r="AF20" s="130"/>
      <c r="AG20" s="128"/>
      <c r="AI20" s="115"/>
      <c r="AJ20" s="7"/>
      <c r="AK20" s="1" t="s">
        <v>37</v>
      </c>
      <c r="AL20" s="34">
        <v>1100</v>
      </c>
      <c r="AQ20" s="7"/>
      <c r="AR20" s="7"/>
    </row>
    <row r="21" spans="1:65" ht="8.25" customHeight="1" x14ac:dyDescent="0.15">
      <c r="A21" s="13"/>
      <c r="B21" s="128" t="s">
        <v>23</v>
      </c>
      <c r="C21" s="128"/>
      <c r="D21" s="128"/>
      <c r="E21" s="131" t="s">
        <v>3</v>
      </c>
      <c r="F21" s="129"/>
      <c r="G21" s="129"/>
      <c r="H21" s="129"/>
      <c r="I21" s="17"/>
      <c r="J21" s="17"/>
      <c r="K21" s="17"/>
      <c r="L21" s="17"/>
      <c r="M21" s="17"/>
      <c r="N21" s="17"/>
      <c r="O21" s="17"/>
      <c r="P21" s="17"/>
      <c r="Q21" s="17"/>
      <c r="V21" s="140" t="s">
        <v>24</v>
      </c>
      <c r="W21" s="140"/>
      <c r="X21" s="140"/>
      <c r="Y21" s="129"/>
      <c r="Z21" s="129"/>
      <c r="AA21" s="129"/>
      <c r="AB21" s="129"/>
      <c r="AC21" s="129"/>
      <c r="AD21" s="129"/>
      <c r="AE21" s="129"/>
      <c r="AF21" s="129"/>
      <c r="AG21" s="16"/>
      <c r="AI21" s="115"/>
      <c r="AJ21" s="7"/>
      <c r="AK21" s="1" t="s">
        <v>38</v>
      </c>
      <c r="AL21" s="34">
        <v>1100</v>
      </c>
      <c r="AQ21" s="7"/>
      <c r="AR21" s="7"/>
    </row>
    <row r="22" spans="1:65" ht="8.25" customHeight="1" x14ac:dyDescent="0.15">
      <c r="A22" s="13"/>
      <c r="B22" s="128"/>
      <c r="C22" s="128"/>
      <c r="D22" s="128"/>
      <c r="E22" s="142"/>
      <c r="F22" s="130"/>
      <c r="G22" s="130"/>
      <c r="H22" s="130"/>
      <c r="I22" s="17"/>
      <c r="J22" s="17"/>
      <c r="K22" s="17"/>
      <c r="L22" s="17"/>
      <c r="M22" s="17"/>
      <c r="N22" s="17"/>
      <c r="O22" s="17"/>
      <c r="P22" s="17"/>
      <c r="Q22" s="17"/>
      <c r="V22" s="140"/>
      <c r="W22" s="140"/>
      <c r="X22" s="140"/>
      <c r="Y22" s="130"/>
      <c r="Z22" s="130"/>
      <c r="AA22" s="130"/>
      <c r="AB22" s="130"/>
      <c r="AC22" s="130"/>
      <c r="AD22" s="130"/>
      <c r="AE22" s="130"/>
      <c r="AF22" s="130"/>
      <c r="AI22" s="115"/>
      <c r="AJ22" s="7"/>
      <c r="AK22" s="1" t="s">
        <v>39</v>
      </c>
      <c r="AL22" s="34">
        <v>1100</v>
      </c>
      <c r="AQ22" s="7"/>
      <c r="AR22" s="7"/>
    </row>
    <row r="23" spans="1:65" ht="8.25" customHeight="1" x14ac:dyDescent="0.15">
      <c r="A23" s="11"/>
      <c r="B23" s="12"/>
      <c r="C23" s="12"/>
      <c r="D23" s="12"/>
      <c r="E23" s="136"/>
      <c r="F23" s="136"/>
      <c r="G23" s="136"/>
      <c r="H23" s="138"/>
      <c r="I23" s="138"/>
      <c r="J23" s="138"/>
      <c r="K23" s="138"/>
      <c r="L23" s="138"/>
      <c r="M23" s="138"/>
      <c r="N23" s="138"/>
      <c r="O23" s="138"/>
      <c r="P23" s="138"/>
      <c r="Q23" s="138"/>
      <c r="R23" s="138"/>
      <c r="S23" s="138"/>
      <c r="T23" s="138"/>
      <c r="U23" s="10"/>
      <c r="AD23" s="33"/>
      <c r="AI23" s="115"/>
      <c r="AJ23" s="7"/>
      <c r="AK23" s="1" t="s">
        <v>40</v>
      </c>
      <c r="AL23" s="34">
        <v>1100</v>
      </c>
      <c r="AQ23" s="7"/>
      <c r="AR23" s="7"/>
    </row>
    <row r="24" spans="1:65" ht="8.25" customHeight="1" x14ac:dyDescent="0.15">
      <c r="A24" s="11"/>
      <c r="B24" s="12"/>
      <c r="C24" s="12"/>
      <c r="D24" s="12"/>
      <c r="E24" s="137"/>
      <c r="F24" s="137"/>
      <c r="G24" s="137"/>
      <c r="H24" s="139"/>
      <c r="I24" s="139"/>
      <c r="J24" s="139"/>
      <c r="K24" s="139"/>
      <c r="L24" s="139"/>
      <c r="M24" s="139"/>
      <c r="N24" s="139"/>
      <c r="O24" s="139"/>
      <c r="P24" s="139"/>
      <c r="Q24" s="139"/>
      <c r="R24" s="139"/>
      <c r="S24" s="139"/>
      <c r="T24" s="139"/>
      <c r="U24" s="10"/>
      <c r="V24" s="33"/>
      <c r="W24" s="33"/>
      <c r="X24" s="33"/>
      <c r="Y24" s="33"/>
      <c r="Z24" s="33"/>
      <c r="AA24" s="33"/>
      <c r="AB24" s="33"/>
      <c r="AC24" s="33"/>
      <c r="AD24" s="33"/>
      <c r="AI24" s="115"/>
      <c r="AJ24" s="7"/>
      <c r="AK24" s="1" t="s">
        <v>41</v>
      </c>
      <c r="AL24" s="34">
        <v>1100</v>
      </c>
      <c r="AQ24" s="7"/>
      <c r="AR24" s="7"/>
    </row>
    <row r="25" spans="1:65" ht="6" customHeight="1" x14ac:dyDescent="0.15">
      <c r="A25" s="11"/>
      <c r="B25" s="13"/>
      <c r="C25" s="13"/>
      <c r="K25" s="13"/>
      <c r="L25" s="13"/>
      <c r="M25" s="18"/>
      <c r="N25" s="18"/>
      <c r="O25" s="18"/>
      <c r="P25" s="18"/>
      <c r="Q25" s="24"/>
      <c r="R25" s="24"/>
      <c r="S25" s="24"/>
      <c r="AI25" s="115"/>
      <c r="AJ25" s="7"/>
      <c r="AK25" s="1" t="s">
        <v>42</v>
      </c>
      <c r="AL25" s="34">
        <v>1100</v>
      </c>
      <c r="AQ25" s="7"/>
      <c r="AR25" s="7"/>
    </row>
    <row r="26" spans="1:65" ht="8.25" customHeight="1" x14ac:dyDescent="0.15">
      <c r="A26" s="141" t="s">
        <v>7</v>
      </c>
      <c r="B26" s="127" t="s">
        <v>43</v>
      </c>
      <c r="C26" s="127"/>
      <c r="D26" s="127"/>
      <c r="E26" s="127"/>
      <c r="F26" s="127"/>
      <c r="G26" s="127"/>
      <c r="H26" s="127"/>
      <c r="I26" s="127"/>
      <c r="J26" s="127"/>
      <c r="K26" s="127"/>
      <c r="L26" s="127"/>
      <c r="M26" s="127"/>
      <c r="N26" s="127"/>
      <c r="O26" s="127"/>
      <c r="P26" s="127"/>
      <c r="Q26" s="126" t="s">
        <v>44</v>
      </c>
      <c r="R26" s="26"/>
      <c r="S26" s="143" t="s">
        <v>45</v>
      </c>
      <c r="T26" s="143"/>
      <c r="U26" s="143"/>
      <c r="V26" s="144" t="s">
        <v>46</v>
      </c>
      <c r="W26" s="27"/>
      <c r="X26" s="27"/>
      <c r="Y26" s="27"/>
      <c r="Z26" s="27"/>
      <c r="AA26" s="27"/>
      <c r="AB26" s="27"/>
      <c r="AC26" s="27"/>
      <c r="AI26" s="115"/>
      <c r="AJ26" s="7"/>
      <c r="AK26" s="1" t="s">
        <v>47</v>
      </c>
      <c r="AL26" s="34">
        <v>1100</v>
      </c>
      <c r="AQ26" s="7"/>
      <c r="AR26" s="7"/>
      <c r="BL26" s="16"/>
      <c r="BM26" s="16"/>
    </row>
    <row r="27" spans="1:65" ht="8.25" customHeight="1" x14ac:dyDescent="0.15">
      <c r="A27" s="141"/>
      <c r="B27" s="127"/>
      <c r="C27" s="127"/>
      <c r="D27" s="127"/>
      <c r="E27" s="127"/>
      <c r="F27" s="127"/>
      <c r="G27" s="127"/>
      <c r="H27" s="127"/>
      <c r="I27" s="127"/>
      <c r="J27" s="127"/>
      <c r="K27" s="127"/>
      <c r="L27" s="127"/>
      <c r="M27" s="127"/>
      <c r="N27" s="127"/>
      <c r="O27" s="127"/>
      <c r="P27" s="127"/>
      <c r="Q27" s="126"/>
      <c r="R27" s="28"/>
      <c r="S27" s="143"/>
      <c r="T27" s="143"/>
      <c r="U27" s="143"/>
      <c r="V27" s="144"/>
      <c r="W27" s="27"/>
      <c r="X27" s="27"/>
      <c r="Y27" s="27"/>
      <c r="Z27" s="27"/>
      <c r="AA27" s="27"/>
      <c r="AB27" s="27"/>
      <c r="AC27" s="27"/>
      <c r="AI27" s="115"/>
      <c r="AJ27" s="7"/>
      <c r="AK27" s="1" t="s">
        <v>48</v>
      </c>
      <c r="AL27" s="34">
        <v>1100</v>
      </c>
      <c r="AQ27" s="7"/>
      <c r="AR27" s="7"/>
      <c r="BL27" s="16"/>
      <c r="BM27" s="16"/>
    </row>
    <row r="28" spans="1:65" ht="3" customHeight="1" thickBot="1" x14ac:dyDescent="0.2">
      <c r="A28" s="11"/>
      <c r="B28" s="13"/>
      <c r="C28" s="13"/>
      <c r="K28" s="13"/>
      <c r="L28" s="13"/>
      <c r="M28" s="18"/>
      <c r="N28" s="18"/>
      <c r="O28" s="18"/>
      <c r="P28" s="18"/>
      <c r="Q28" s="24"/>
      <c r="R28" s="24"/>
      <c r="S28" s="24"/>
      <c r="Z28" s="10"/>
      <c r="AA28" s="10"/>
      <c r="AB28" s="10"/>
      <c r="AC28" s="10"/>
      <c r="AD28" s="10"/>
      <c r="AE28" s="10"/>
      <c r="AF28" s="9"/>
      <c r="AI28" s="115"/>
      <c r="AJ28" s="7"/>
      <c r="AK28" s="1" t="s">
        <v>49</v>
      </c>
      <c r="AL28" s="34">
        <v>1100</v>
      </c>
      <c r="AQ28" s="7"/>
      <c r="AR28" s="7"/>
      <c r="BL28" s="16"/>
      <c r="BM28" s="16"/>
    </row>
    <row r="29" spans="1:65" ht="18.75" customHeight="1" thickTop="1" thickBot="1" x14ac:dyDescent="0.2">
      <c r="A29" s="11"/>
      <c r="C29" s="145" t="s">
        <v>53</v>
      </c>
      <c r="D29" s="146"/>
      <c r="E29" s="147" t="s">
        <v>124</v>
      </c>
      <c r="F29" s="148"/>
      <c r="G29" s="148"/>
      <c r="H29" s="148"/>
      <c r="I29" s="148"/>
      <c r="J29" s="148"/>
      <c r="K29" s="148"/>
      <c r="L29" s="148"/>
      <c r="M29" s="148"/>
      <c r="N29" s="148"/>
      <c r="O29" s="148"/>
      <c r="P29" s="148"/>
      <c r="Q29" s="148"/>
      <c r="R29" s="148"/>
      <c r="S29" s="148"/>
      <c r="T29" s="148"/>
      <c r="U29" s="148"/>
      <c r="V29" s="148"/>
      <c r="W29" s="148"/>
      <c r="X29" s="148"/>
      <c r="Y29" s="149" t="s">
        <v>54</v>
      </c>
      <c r="Z29" s="149"/>
      <c r="AA29" s="149"/>
      <c r="AB29" s="150"/>
      <c r="AC29" s="151" t="s">
        <v>55</v>
      </c>
      <c r="AD29" s="152"/>
      <c r="AE29" s="153"/>
      <c r="AF29" s="9"/>
      <c r="AG29" s="9"/>
      <c r="AI29" s="115"/>
      <c r="AJ29" s="7"/>
      <c r="AK29" s="1" t="s">
        <v>50</v>
      </c>
      <c r="AL29" s="34">
        <v>1100</v>
      </c>
      <c r="AQ29" s="7"/>
      <c r="AR29" s="116"/>
      <c r="BL29" s="16"/>
      <c r="BM29" s="16"/>
    </row>
    <row r="30" spans="1:65" ht="18.75" customHeight="1" thickTop="1" x14ac:dyDescent="0.15">
      <c r="A30" s="11"/>
      <c r="B30" s="216" t="s">
        <v>57</v>
      </c>
      <c r="C30" s="154"/>
      <c r="D30" s="155"/>
      <c r="E30" s="156" t="s">
        <v>121</v>
      </c>
      <c r="F30" s="157"/>
      <c r="G30" s="157"/>
      <c r="H30" s="157"/>
      <c r="I30" s="157"/>
      <c r="J30" s="157"/>
      <c r="K30" s="157"/>
      <c r="L30" s="157"/>
      <c r="M30" s="157"/>
      <c r="N30" s="157"/>
      <c r="O30" s="157"/>
      <c r="P30" s="157"/>
      <c r="Q30" s="157"/>
      <c r="R30" s="157"/>
      <c r="S30" s="157"/>
      <c r="T30" s="157"/>
      <c r="U30" s="157"/>
      <c r="V30" s="157"/>
      <c r="W30" s="157"/>
      <c r="X30" s="157"/>
      <c r="Y30" s="158">
        <v>19280</v>
      </c>
      <c r="Z30" s="158"/>
      <c r="AA30" s="158"/>
      <c r="AB30" s="159"/>
      <c r="AC30" s="160"/>
      <c r="AD30" s="161"/>
      <c r="AE30" s="162"/>
      <c r="AF30" s="172" t="str">
        <f>IF(AQ30=1,"必須です","")</f>
        <v>必須です</v>
      </c>
      <c r="AG30" s="172"/>
      <c r="AI30" s="115" t="str">
        <f>IF($AQ$30=1,"ok","ng")</f>
        <v>ok</v>
      </c>
      <c r="AJ30" s="115">
        <f t="shared" ref="AJ30:AJ47" si="0">IF(AI30="ok",AC30,"0")</f>
        <v>0</v>
      </c>
      <c r="AK30" s="1" t="s">
        <v>51</v>
      </c>
      <c r="AL30" s="34">
        <v>1100</v>
      </c>
      <c r="AN30" s="6">
        <v>1</v>
      </c>
      <c r="AP30" s="6">
        <f t="shared" ref="AP30:AP47" si="1">Y30*AJ30</f>
        <v>0</v>
      </c>
      <c r="AQ30" s="6">
        <v>1</v>
      </c>
      <c r="AR30" s="6"/>
    </row>
    <row r="31" spans="1:65" ht="18.75" customHeight="1" x14ac:dyDescent="0.15">
      <c r="A31" s="11"/>
      <c r="B31" s="217"/>
      <c r="C31" s="163"/>
      <c r="D31" s="164"/>
      <c r="E31" s="165" t="s">
        <v>59</v>
      </c>
      <c r="F31" s="166"/>
      <c r="G31" s="166"/>
      <c r="H31" s="166"/>
      <c r="I31" s="166"/>
      <c r="J31" s="166"/>
      <c r="K31" s="166"/>
      <c r="L31" s="166"/>
      <c r="M31" s="166"/>
      <c r="N31" s="166"/>
      <c r="O31" s="166"/>
      <c r="P31" s="166"/>
      <c r="Q31" s="166"/>
      <c r="R31" s="166"/>
      <c r="S31" s="166"/>
      <c r="T31" s="166"/>
      <c r="U31" s="166"/>
      <c r="V31" s="166"/>
      <c r="W31" s="166"/>
      <c r="X31" s="166"/>
      <c r="Y31" s="167">
        <v>59980</v>
      </c>
      <c r="Z31" s="167"/>
      <c r="AA31" s="167"/>
      <c r="AB31" s="168"/>
      <c r="AC31" s="169"/>
      <c r="AD31" s="170"/>
      <c r="AE31" s="171"/>
      <c r="AF31" s="172" t="str">
        <f>IF(AQ30=2,"必須です","")</f>
        <v/>
      </c>
      <c r="AG31" s="172"/>
      <c r="AH31" s="39"/>
      <c r="AI31" s="115" t="str">
        <f>IF($AQ$30=2,"ok","ng")</f>
        <v>ng</v>
      </c>
      <c r="AJ31" s="115" t="str">
        <f t="shared" si="0"/>
        <v>0</v>
      </c>
      <c r="AK31" s="1" t="s">
        <v>52</v>
      </c>
      <c r="AL31" s="34">
        <v>1100</v>
      </c>
      <c r="AM31" s="40"/>
      <c r="AN31" s="6">
        <v>2</v>
      </c>
      <c r="AP31" s="6">
        <f t="shared" si="1"/>
        <v>0</v>
      </c>
      <c r="AQ31" s="7"/>
      <c r="AR31" s="7"/>
    </row>
    <row r="32" spans="1:65" ht="18.75" customHeight="1" x14ac:dyDescent="0.15">
      <c r="A32" s="11"/>
      <c r="B32" s="217"/>
      <c r="C32" s="163"/>
      <c r="D32" s="164"/>
      <c r="E32" s="165" t="s">
        <v>61</v>
      </c>
      <c r="F32" s="166"/>
      <c r="G32" s="166"/>
      <c r="H32" s="166"/>
      <c r="I32" s="166"/>
      <c r="J32" s="166"/>
      <c r="K32" s="166"/>
      <c r="L32" s="166"/>
      <c r="M32" s="166"/>
      <c r="N32" s="166"/>
      <c r="O32" s="166"/>
      <c r="P32" s="166"/>
      <c r="Q32" s="166"/>
      <c r="R32" s="166"/>
      <c r="S32" s="166"/>
      <c r="T32" s="166"/>
      <c r="U32" s="166"/>
      <c r="V32" s="166"/>
      <c r="W32" s="166"/>
      <c r="X32" s="166"/>
      <c r="Y32" s="167">
        <v>63060</v>
      </c>
      <c r="Z32" s="167"/>
      <c r="AA32" s="167"/>
      <c r="AB32" s="168"/>
      <c r="AC32" s="169"/>
      <c r="AD32" s="170"/>
      <c r="AE32" s="171"/>
      <c r="AF32" s="172" t="str">
        <f>IF(AQ30=3,"必須です","")</f>
        <v/>
      </c>
      <c r="AG32" s="172"/>
      <c r="AH32" s="41"/>
      <c r="AI32" s="115" t="str">
        <f>IF($AQ$30=3,"ok","ng")</f>
        <v>ng</v>
      </c>
      <c r="AJ32" s="115" t="str">
        <f t="shared" si="0"/>
        <v>0</v>
      </c>
      <c r="AK32" s="3" t="s">
        <v>56</v>
      </c>
      <c r="AL32" s="34">
        <v>1100</v>
      </c>
      <c r="AM32" s="42"/>
      <c r="AN32" s="45">
        <v>3</v>
      </c>
      <c r="AP32" s="6">
        <f t="shared" si="1"/>
        <v>0</v>
      </c>
      <c r="AQ32" s="7"/>
      <c r="AR32" s="7"/>
    </row>
    <row r="33" spans="1:65" ht="18.75" customHeight="1" x14ac:dyDescent="0.15">
      <c r="A33" s="11"/>
      <c r="B33" s="217"/>
      <c r="C33" s="163"/>
      <c r="D33" s="164"/>
      <c r="E33" s="165" t="s">
        <v>63</v>
      </c>
      <c r="F33" s="166"/>
      <c r="G33" s="166"/>
      <c r="H33" s="166"/>
      <c r="I33" s="166"/>
      <c r="J33" s="166"/>
      <c r="K33" s="166"/>
      <c r="L33" s="166"/>
      <c r="M33" s="166"/>
      <c r="N33" s="166"/>
      <c r="O33" s="166"/>
      <c r="P33" s="166"/>
      <c r="Q33" s="166"/>
      <c r="R33" s="166"/>
      <c r="S33" s="166"/>
      <c r="T33" s="166"/>
      <c r="U33" s="166"/>
      <c r="V33" s="166"/>
      <c r="W33" s="166"/>
      <c r="X33" s="166"/>
      <c r="Y33" s="167">
        <v>19280</v>
      </c>
      <c r="Z33" s="167"/>
      <c r="AA33" s="167"/>
      <c r="AB33" s="168"/>
      <c r="AC33" s="169"/>
      <c r="AD33" s="170"/>
      <c r="AE33" s="171"/>
      <c r="AF33" s="172" t="str">
        <f>IF(AQ30=4,"必須です","")</f>
        <v/>
      </c>
      <c r="AG33" s="172"/>
      <c r="AH33" s="41"/>
      <c r="AI33" s="115" t="str">
        <f>IF($AQ$30=4,"ok","ng")</f>
        <v>ng</v>
      </c>
      <c r="AJ33" s="115" t="str">
        <f t="shared" si="0"/>
        <v>0</v>
      </c>
      <c r="AK33" s="3" t="s">
        <v>58</v>
      </c>
      <c r="AL33" s="34">
        <v>1100</v>
      </c>
      <c r="AM33" s="42"/>
      <c r="AN33" s="45">
        <v>4</v>
      </c>
      <c r="AP33" s="6">
        <f t="shared" si="1"/>
        <v>0</v>
      </c>
      <c r="AQ33" s="7"/>
      <c r="AR33" s="7"/>
    </row>
    <row r="34" spans="1:65" ht="18.75" customHeight="1" x14ac:dyDescent="0.15">
      <c r="A34" s="11"/>
      <c r="B34" s="217"/>
      <c r="C34" s="163"/>
      <c r="D34" s="164"/>
      <c r="E34" s="165" t="s">
        <v>65</v>
      </c>
      <c r="F34" s="166"/>
      <c r="G34" s="166"/>
      <c r="H34" s="166"/>
      <c r="I34" s="166"/>
      <c r="J34" s="166"/>
      <c r="K34" s="166"/>
      <c r="L34" s="166"/>
      <c r="M34" s="166"/>
      <c r="N34" s="166"/>
      <c r="O34" s="166"/>
      <c r="P34" s="166"/>
      <c r="Q34" s="166"/>
      <c r="R34" s="166"/>
      <c r="S34" s="166"/>
      <c r="T34" s="166"/>
      <c r="U34" s="166"/>
      <c r="V34" s="166"/>
      <c r="W34" s="166"/>
      <c r="X34" s="166"/>
      <c r="Y34" s="167">
        <v>13860</v>
      </c>
      <c r="Z34" s="167"/>
      <c r="AA34" s="167"/>
      <c r="AB34" s="168"/>
      <c r="AC34" s="169"/>
      <c r="AD34" s="170"/>
      <c r="AE34" s="171"/>
      <c r="AF34" s="172" t="str">
        <f>IF(AQ30=5,"必須です","")</f>
        <v/>
      </c>
      <c r="AG34" s="172"/>
      <c r="AH34" s="43"/>
      <c r="AI34" s="115" t="str">
        <f>IF($AQ$30=5,"ok","ng")</f>
        <v>ng</v>
      </c>
      <c r="AJ34" s="115" t="str">
        <f t="shared" si="0"/>
        <v>0</v>
      </c>
      <c r="AK34" s="4" t="s">
        <v>60</v>
      </c>
      <c r="AL34" s="34">
        <v>1100</v>
      </c>
      <c r="AM34" s="44"/>
      <c r="AN34" s="46">
        <v>5</v>
      </c>
      <c r="AP34" s="6">
        <f t="shared" si="1"/>
        <v>0</v>
      </c>
      <c r="AQ34" s="7"/>
      <c r="AR34" s="7"/>
    </row>
    <row r="35" spans="1:65" ht="18.75" customHeight="1" x14ac:dyDescent="0.15">
      <c r="A35" s="11"/>
      <c r="B35" s="217"/>
      <c r="C35" s="163"/>
      <c r="D35" s="164"/>
      <c r="E35" s="173" t="s">
        <v>67</v>
      </c>
      <c r="F35" s="174"/>
      <c r="G35" s="174"/>
      <c r="H35" s="174"/>
      <c r="I35" s="174"/>
      <c r="J35" s="174"/>
      <c r="K35" s="174"/>
      <c r="L35" s="174"/>
      <c r="M35" s="174"/>
      <c r="N35" s="174"/>
      <c r="O35" s="174"/>
      <c r="P35" s="174"/>
      <c r="Q35" s="174"/>
      <c r="R35" s="174"/>
      <c r="S35" s="174"/>
      <c r="T35" s="174"/>
      <c r="U35" s="174"/>
      <c r="V35" s="174"/>
      <c r="W35" s="174"/>
      <c r="X35" s="174"/>
      <c r="Y35" s="167">
        <v>7480</v>
      </c>
      <c r="Z35" s="167"/>
      <c r="AA35" s="167"/>
      <c r="AB35" s="168"/>
      <c r="AC35" s="169"/>
      <c r="AD35" s="170"/>
      <c r="AE35" s="171"/>
      <c r="AF35" s="172" t="str">
        <f>IF(AQ30=6,"必須です","")</f>
        <v/>
      </c>
      <c r="AG35" s="172"/>
      <c r="AH35" s="41"/>
      <c r="AI35" s="115" t="str">
        <f>IF($AQ$30=6,"ok","ng")</f>
        <v>ng</v>
      </c>
      <c r="AJ35" s="115" t="str">
        <f t="shared" si="0"/>
        <v>0</v>
      </c>
      <c r="AK35" s="3" t="s">
        <v>62</v>
      </c>
      <c r="AL35" s="34">
        <v>1100</v>
      </c>
      <c r="AM35" s="42"/>
      <c r="AN35" s="45">
        <v>6</v>
      </c>
      <c r="AP35" s="6">
        <f t="shared" si="1"/>
        <v>0</v>
      </c>
      <c r="AQ35" s="7"/>
      <c r="AR35" s="7"/>
    </row>
    <row r="36" spans="1:65" ht="18.75" customHeight="1" x14ac:dyDescent="0.15">
      <c r="A36" s="11"/>
      <c r="B36" s="217"/>
      <c r="C36" s="163"/>
      <c r="D36" s="164"/>
      <c r="E36" s="173" t="s">
        <v>69</v>
      </c>
      <c r="F36" s="174"/>
      <c r="G36" s="174"/>
      <c r="H36" s="174"/>
      <c r="I36" s="174"/>
      <c r="J36" s="174"/>
      <c r="K36" s="174"/>
      <c r="L36" s="174"/>
      <c r="M36" s="174"/>
      <c r="N36" s="174"/>
      <c r="O36" s="174"/>
      <c r="P36" s="174"/>
      <c r="Q36" s="174"/>
      <c r="R36" s="174"/>
      <c r="S36" s="174"/>
      <c r="T36" s="174"/>
      <c r="U36" s="174"/>
      <c r="V36" s="174"/>
      <c r="W36" s="174"/>
      <c r="X36" s="174"/>
      <c r="Y36" s="167">
        <v>6600</v>
      </c>
      <c r="Z36" s="167"/>
      <c r="AA36" s="167"/>
      <c r="AB36" s="168"/>
      <c r="AC36" s="169"/>
      <c r="AD36" s="170"/>
      <c r="AE36" s="171"/>
      <c r="AF36" s="172" t="str">
        <f>IF(AQ30=7,"必須です","")</f>
        <v/>
      </c>
      <c r="AG36" s="172"/>
      <c r="AH36" s="41"/>
      <c r="AI36" s="115" t="str">
        <f>IF($AQ$30=7,"ok","ng")</f>
        <v>ng</v>
      </c>
      <c r="AJ36" s="115" t="str">
        <f t="shared" si="0"/>
        <v>0</v>
      </c>
      <c r="AK36" s="3" t="s">
        <v>64</v>
      </c>
      <c r="AL36" s="34">
        <v>1100</v>
      </c>
      <c r="AM36" s="42"/>
      <c r="AN36" s="45">
        <v>7</v>
      </c>
      <c r="AP36" s="6">
        <f t="shared" si="1"/>
        <v>0</v>
      </c>
      <c r="AQ36" s="7"/>
      <c r="AR36" s="7"/>
    </row>
    <row r="37" spans="1:65" ht="18.75" customHeight="1" x14ac:dyDescent="0.15">
      <c r="A37" s="11"/>
      <c r="B37" s="217"/>
      <c r="C37" s="163"/>
      <c r="D37" s="164"/>
      <c r="E37" s="173" t="s">
        <v>71</v>
      </c>
      <c r="F37" s="174"/>
      <c r="G37" s="174"/>
      <c r="H37" s="174"/>
      <c r="I37" s="174"/>
      <c r="J37" s="174"/>
      <c r="K37" s="174"/>
      <c r="L37" s="174"/>
      <c r="M37" s="174"/>
      <c r="N37" s="174"/>
      <c r="O37" s="174"/>
      <c r="P37" s="174"/>
      <c r="Q37" s="174"/>
      <c r="R37" s="174"/>
      <c r="S37" s="174"/>
      <c r="T37" s="174"/>
      <c r="U37" s="174"/>
      <c r="V37" s="174"/>
      <c r="W37" s="174"/>
      <c r="X37" s="174"/>
      <c r="Y37" s="167">
        <v>9680</v>
      </c>
      <c r="Z37" s="167"/>
      <c r="AA37" s="167"/>
      <c r="AB37" s="168"/>
      <c r="AC37" s="169"/>
      <c r="AD37" s="170"/>
      <c r="AE37" s="171"/>
      <c r="AF37" s="172" t="str">
        <f>IF(AQ30=8,"必須です","")</f>
        <v/>
      </c>
      <c r="AG37" s="172"/>
      <c r="AH37" s="41"/>
      <c r="AI37" s="115" t="str">
        <f>IF($AQ$30=8,"ok","ng")</f>
        <v>ng</v>
      </c>
      <c r="AJ37" s="115" t="str">
        <f t="shared" si="0"/>
        <v>0</v>
      </c>
      <c r="AK37" s="3" t="s">
        <v>66</v>
      </c>
      <c r="AL37" s="34">
        <v>1100</v>
      </c>
      <c r="AM37" s="42"/>
      <c r="AN37" s="45">
        <v>8</v>
      </c>
      <c r="AP37" s="6">
        <f t="shared" si="1"/>
        <v>0</v>
      </c>
      <c r="AQ37" s="7"/>
      <c r="AR37" s="7"/>
    </row>
    <row r="38" spans="1:65" ht="18.75" customHeight="1" thickBot="1" x14ac:dyDescent="0.2">
      <c r="A38" s="11"/>
      <c r="B38" s="218"/>
      <c r="C38" s="211"/>
      <c r="D38" s="212"/>
      <c r="E38" s="185" t="s">
        <v>125</v>
      </c>
      <c r="F38" s="186"/>
      <c r="G38" s="186"/>
      <c r="H38" s="186"/>
      <c r="I38" s="186"/>
      <c r="J38" s="186"/>
      <c r="K38" s="186"/>
      <c r="L38" s="186"/>
      <c r="M38" s="186"/>
      <c r="N38" s="186"/>
      <c r="O38" s="186"/>
      <c r="P38" s="186"/>
      <c r="Q38" s="186"/>
      <c r="R38" s="186"/>
      <c r="S38" s="186"/>
      <c r="T38" s="186"/>
      <c r="U38" s="186"/>
      <c r="V38" s="186"/>
      <c r="W38" s="186"/>
      <c r="X38" s="186"/>
      <c r="Y38" s="219">
        <v>9020</v>
      </c>
      <c r="Z38" s="219"/>
      <c r="AA38" s="219"/>
      <c r="AB38" s="220"/>
      <c r="AC38" s="189"/>
      <c r="AD38" s="190"/>
      <c r="AE38" s="191"/>
      <c r="AF38" s="172" t="str">
        <f>IF(AQ30=9,"必須です","")</f>
        <v/>
      </c>
      <c r="AG38" s="172"/>
      <c r="AH38" s="39"/>
      <c r="AI38" s="115" t="str">
        <f>IF($AQ$30=9,"ok","ng")</f>
        <v>ng</v>
      </c>
      <c r="AJ38" s="115" t="str">
        <f t="shared" si="0"/>
        <v>0</v>
      </c>
      <c r="AK38" s="1" t="s">
        <v>68</v>
      </c>
      <c r="AL38" s="34">
        <v>1100</v>
      </c>
      <c r="AM38" s="40"/>
      <c r="AN38" s="6">
        <v>9</v>
      </c>
      <c r="AO38" s="40"/>
      <c r="AP38" s="6">
        <f t="shared" si="1"/>
        <v>0</v>
      </c>
      <c r="AQ38" s="7"/>
      <c r="AR38" s="7"/>
      <c r="BL38" s="16"/>
      <c r="BM38" s="16"/>
    </row>
    <row r="39" spans="1:65" ht="18.75" customHeight="1" thickTop="1" x14ac:dyDescent="0.15">
      <c r="A39" s="11"/>
      <c r="B39" s="216" t="s">
        <v>73</v>
      </c>
      <c r="C39" s="177"/>
      <c r="D39" s="178"/>
      <c r="E39" s="179" t="s">
        <v>74</v>
      </c>
      <c r="F39" s="157"/>
      <c r="G39" s="157"/>
      <c r="H39" s="157"/>
      <c r="I39" s="157"/>
      <c r="J39" s="157"/>
      <c r="K39" s="157"/>
      <c r="L39" s="157"/>
      <c r="M39" s="157"/>
      <c r="N39" s="157"/>
      <c r="O39" s="157"/>
      <c r="P39" s="157"/>
      <c r="Q39" s="157"/>
      <c r="R39" s="157"/>
      <c r="S39" s="157"/>
      <c r="T39" s="157"/>
      <c r="U39" s="157"/>
      <c r="V39" s="157"/>
      <c r="W39" s="157"/>
      <c r="X39" s="157"/>
      <c r="Y39" s="158">
        <v>16200</v>
      </c>
      <c r="Z39" s="158"/>
      <c r="AA39" s="158"/>
      <c r="AB39" s="159"/>
      <c r="AC39" s="180"/>
      <c r="AD39" s="181"/>
      <c r="AE39" s="182"/>
      <c r="AF39" s="172" t="str">
        <f>IF(AQ30=10,"必須です","")</f>
        <v/>
      </c>
      <c r="AG39" s="172"/>
      <c r="AH39" s="39"/>
      <c r="AI39" s="115" t="str">
        <f>IF($AQ$30=10,"ok","ng")</f>
        <v>ng</v>
      </c>
      <c r="AJ39" s="115" t="str">
        <f t="shared" si="0"/>
        <v>0</v>
      </c>
      <c r="AK39" s="1" t="s">
        <v>70</v>
      </c>
      <c r="AL39" s="34">
        <v>1100</v>
      </c>
      <c r="AM39" s="40"/>
      <c r="AN39" s="6">
        <v>10</v>
      </c>
      <c r="AO39" s="40"/>
      <c r="AP39" s="6">
        <f t="shared" si="1"/>
        <v>0</v>
      </c>
      <c r="AQ39" s="7"/>
      <c r="AR39" s="7"/>
      <c r="BL39" s="16"/>
      <c r="BM39" s="16"/>
    </row>
    <row r="40" spans="1:65" ht="18.75" customHeight="1" x14ac:dyDescent="0.15">
      <c r="A40" s="11"/>
      <c r="B40" s="217"/>
      <c r="C40" s="175"/>
      <c r="D40" s="176"/>
      <c r="E40" s="165" t="s">
        <v>76</v>
      </c>
      <c r="F40" s="166"/>
      <c r="G40" s="166"/>
      <c r="H40" s="166"/>
      <c r="I40" s="166"/>
      <c r="J40" s="166"/>
      <c r="K40" s="166"/>
      <c r="L40" s="166"/>
      <c r="M40" s="166"/>
      <c r="N40" s="166"/>
      <c r="O40" s="166"/>
      <c r="P40" s="166"/>
      <c r="Q40" s="166"/>
      <c r="R40" s="166"/>
      <c r="S40" s="166"/>
      <c r="T40" s="166"/>
      <c r="U40" s="166"/>
      <c r="V40" s="166"/>
      <c r="W40" s="166"/>
      <c r="X40" s="166"/>
      <c r="Y40" s="167">
        <v>16200</v>
      </c>
      <c r="Z40" s="167"/>
      <c r="AA40" s="167"/>
      <c r="AB40" s="168"/>
      <c r="AC40" s="169"/>
      <c r="AD40" s="170"/>
      <c r="AE40" s="171"/>
      <c r="AF40" s="172" t="str">
        <f>IF(AQ30=11,"必須です","")</f>
        <v/>
      </c>
      <c r="AG40" s="172"/>
      <c r="AH40" s="39"/>
      <c r="AI40" s="115" t="str">
        <f>IF($AQ$30=11,"ok","ng")</f>
        <v>ng</v>
      </c>
      <c r="AJ40" s="115" t="str">
        <f t="shared" si="0"/>
        <v>0</v>
      </c>
      <c r="AK40" s="1" t="s">
        <v>72</v>
      </c>
      <c r="AL40" s="34">
        <v>1100</v>
      </c>
      <c r="AM40" s="40"/>
      <c r="AN40" s="6">
        <v>11</v>
      </c>
      <c r="AO40" s="40"/>
      <c r="AP40" s="6">
        <f t="shared" si="1"/>
        <v>0</v>
      </c>
      <c r="AQ40" s="7"/>
      <c r="AR40" s="7"/>
      <c r="BL40" s="16"/>
      <c r="BM40" s="16"/>
    </row>
    <row r="41" spans="1:65" ht="18.75" customHeight="1" x14ac:dyDescent="0.15">
      <c r="A41" s="11"/>
      <c r="B41" s="217"/>
      <c r="C41" s="175"/>
      <c r="D41" s="176"/>
      <c r="E41" s="165" t="s">
        <v>78</v>
      </c>
      <c r="F41" s="166"/>
      <c r="G41" s="166"/>
      <c r="H41" s="166"/>
      <c r="I41" s="166"/>
      <c r="J41" s="166"/>
      <c r="K41" s="166"/>
      <c r="L41" s="166"/>
      <c r="M41" s="166"/>
      <c r="N41" s="166"/>
      <c r="O41" s="166"/>
      <c r="P41" s="166"/>
      <c r="Q41" s="166"/>
      <c r="R41" s="166"/>
      <c r="S41" s="166"/>
      <c r="T41" s="166"/>
      <c r="U41" s="166"/>
      <c r="V41" s="166"/>
      <c r="W41" s="166"/>
      <c r="X41" s="166"/>
      <c r="Y41" s="167">
        <v>43780</v>
      </c>
      <c r="Z41" s="167"/>
      <c r="AA41" s="167"/>
      <c r="AB41" s="168"/>
      <c r="AC41" s="169"/>
      <c r="AD41" s="170"/>
      <c r="AE41" s="171"/>
      <c r="AF41" s="172" t="str">
        <f>IF(AQ30=12,"必須です","")</f>
        <v/>
      </c>
      <c r="AG41" s="172"/>
      <c r="AH41" s="39"/>
      <c r="AI41" s="115" t="str">
        <f>IF($AQ$30=12,"ok","ng")</f>
        <v>ng</v>
      </c>
      <c r="AJ41" s="115" t="str">
        <f t="shared" si="0"/>
        <v>0</v>
      </c>
      <c r="AK41" s="1" t="s">
        <v>75</v>
      </c>
      <c r="AL41" s="34">
        <v>1100</v>
      </c>
      <c r="AM41" s="40"/>
      <c r="AN41" s="6">
        <v>12</v>
      </c>
      <c r="AO41" s="40"/>
      <c r="AP41" s="6">
        <f t="shared" si="1"/>
        <v>0</v>
      </c>
      <c r="AQ41" s="7"/>
      <c r="AR41" s="7"/>
      <c r="BL41" s="16"/>
      <c r="BM41" s="16"/>
    </row>
    <row r="42" spans="1:65" ht="18.75" customHeight="1" x14ac:dyDescent="0.15">
      <c r="A42" s="11"/>
      <c r="B42" s="217"/>
      <c r="C42" s="175"/>
      <c r="D42" s="176"/>
      <c r="E42" s="165" t="s">
        <v>80</v>
      </c>
      <c r="F42" s="166"/>
      <c r="G42" s="166"/>
      <c r="H42" s="166"/>
      <c r="I42" s="166"/>
      <c r="J42" s="166"/>
      <c r="K42" s="166"/>
      <c r="L42" s="166"/>
      <c r="M42" s="166"/>
      <c r="N42" s="166"/>
      <c r="O42" s="166"/>
      <c r="P42" s="166"/>
      <c r="Q42" s="166"/>
      <c r="R42" s="166"/>
      <c r="S42" s="166"/>
      <c r="T42" s="166"/>
      <c r="U42" s="166"/>
      <c r="V42" s="166"/>
      <c r="W42" s="166"/>
      <c r="X42" s="166"/>
      <c r="Y42" s="167">
        <v>10780</v>
      </c>
      <c r="Z42" s="167"/>
      <c r="AA42" s="167"/>
      <c r="AB42" s="168"/>
      <c r="AC42" s="169"/>
      <c r="AD42" s="170"/>
      <c r="AE42" s="171"/>
      <c r="AF42" s="172" t="str">
        <f>IF(AQ30=13,"必須です","")</f>
        <v/>
      </c>
      <c r="AG42" s="172"/>
      <c r="AH42" s="39"/>
      <c r="AI42" s="115" t="str">
        <f>IF($AQ$30=13,"ok","ng")</f>
        <v>ng</v>
      </c>
      <c r="AJ42" s="115" t="str">
        <f t="shared" si="0"/>
        <v>0</v>
      </c>
      <c r="AK42" s="1" t="s">
        <v>77</v>
      </c>
      <c r="AL42" s="34">
        <v>1100</v>
      </c>
      <c r="AM42" s="40"/>
      <c r="AN42" s="8">
        <v>13</v>
      </c>
      <c r="AO42" s="40"/>
      <c r="AP42" s="6">
        <f t="shared" si="1"/>
        <v>0</v>
      </c>
      <c r="AQ42" s="7"/>
      <c r="AR42" s="7"/>
      <c r="BL42" s="16"/>
      <c r="BM42" s="16"/>
    </row>
    <row r="43" spans="1:65" ht="18.75" customHeight="1" x14ac:dyDescent="0.15">
      <c r="A43" s="11"/>
      <c r="B43" s="217"/>
      <c r="C43" s="175"/>
      <c r="D43" s="176"/>
      <c r="E43" s="173" t="s">
        <v>82</v>
      </c>
      <c r="F43" s="174"/>
      <c r="G43" s="174"/>
      <c r="H43" s="174"/>
      <c r="I43" s="174"/>
      <c r="J43" s="174"/>
      <c r="K43" s="174"/>
      <c r="L43" s="174"/>
      <c r="M43" s="174"/>
      <c r="N43" s="174"/>
      <c r="O43" s="174"/>
      <c r="P43" s="174"/>
      <c r="Q43" s="174"/>
      <c r="R43" s="174"/>
      <c r="S43" s="174"/>
      <c r="T43" s="174"/>
      <c r="U43" s="174"/>
      <c r="V43" s="174"/>
      <c r="W43" s="174"/>
      <c r="X43" s="174"/>
      <c r="Y43" s="167">
        <v>4400</v>
      </c>
      <c r="Z43" s="167"/>
      <c r="AA43" s="167"/>
      <c r="AB43" s="168"/>
      <c r="AC43" s="169"/>
      <c r="AD43" s="170"/>
      <c r="AE43" s="171"/>
      <c r="AF43" s="172" t="str">
        <f>IF(AQ30=14,"必須です","")</f>
        <v/>
      </c>
      <c r="AG43" s="172"/>
      <c r="AH43" s="39"/>
      <c r="AI43" s="115" t="str">
        <f>IF($AQ$30=14,"ok","ng")</f>
        <v>ng</v>
      </c>
      <c r="AJ43" s="115" t="str">
        <f t="shared" si="0"/>
        <v>0</v>
      </c>
      <c r="AK43" s="1" t="s">
        <v>79</v>
      </c>
      <c r="AL43" s="34">
        <v>1100</v>
      </c>
      <c r="AM43" s="40"/>
      <c r="AN43" s="8">
        <v>14</v>
      </c>
      <c r="AO43" s="40"/>
      <c r="AP43" s="6">
        <f t="shared" si="1"/>
        <v>0</v>
      </c>
      <c r="AQ43" s="7"/>
      <c r="AR43" s="7"/>
      <c r="BL43" s="16"/>
      <c r="BM43" s="16"/>
    </row>
    <row r="44" spans="1:65" ht="18.75" customHeight="1" x14ac:dyDescent="0.15">
      <c r="A44" s="11"/>
      <c r="B44" s="217"/>
      <c r="C44" s="163"/>
      <c r="D44" s="164"/>
      <c r="E44" s="173" t="s">
        <v>126</v>
      </c>
      <c r="F44" s="174"/>
      <c r="G44" s="174"/>
      <c r="H44" s="174"/>
      <c r="I44" s="174"/>
      <c r="J44" s="174"/>
      <c r="K44" s="174"/>
      <c r="L44" s="174"/>
      <c r="M44" s="174"/>
      <c r="N44" s="174"/>
      <c r="O44" s="174"/>
      <c r="P44" s="174"/>
      <c r="Q44" s="174"/>
      <c r="R44" s="174"/>
      <c r="S44" s="174"/>
      <c r="T44" s="174"/>
      <c r="U44" s="174"/>
      <c r="V44" s="174"/>
      <c r="W44" s="174"/>
      <c r="X44" s="174"/>
      <c r="Y44" s="167">
        <v>5940</v>
      </c>
      <c r="Z44" s="167"/>
      <c r="AA44" s="167"/>
      <c r="AB44" s="168"/>
      <c r="AC44" s="169"/>
      <c r="AD44" s="170"/>
      <c r="AE44" s="171"/>
      <c r="AF44" s="172" t="str">
        <f>IF(AQ30=15,"必須です","")</f>
        <v/>
      </c>
      <c r="AG44" s="172"/>
      <c r="AH44" s="39"/>
      <c r="AI44" s="115" t="str">
        <f>IF($AQ$30=15,"ok","ng")</f>
        <v>ng</v>
      </c>
      <c r="AJ44" s="115" t="str">
        <f t="shared" si="0"/>
        <v>0</v>
      </c>
      <c r="AK44" s="1" t="s">
        <v>81</v>
      </c>
      <c r="AL44" s="34">
        <v>1100</v>
      </c>
      <c r="AM44" s="40"/>
      <c r="AN44" s="8">
        <v>15</v>
      </c>
      <c r="AO44" s="40"/>
      <c r="AP44" s="6">
        <f t="shared" si="1"/>
        <v>0</v>
      </c>
      <c r="AQ44" s="7"/>
      <c r="AR44" s="7"/>
      <c r="BL44" s="16"/>
      <c r="BM44" s="16"/>
    </row>
    <row r="45" spans="1:65" ht="18.75" customHeight="1" x14ac:dyDescent="0.15">
      <c r="A45" s="11"/>
      <c r="B45" s="217"/>
      <c r="C45" s="175"/>
      <c r="D45" s="176"/>
      <c r="E45" s="173" t="s">
        <v>84</v>
      </c>
      <c r="F45" s="174"/>
      <c r="G45" s="174"/>
      <c r="H45" s="174"/>
      <c r="I45" s="174"/>
      <c r="J45" s="174"/>
      <c r="K45" s="174"/>
      <c r="L45" s="174"/>
      <c r="M45" s="174"/>
      <c r="N45" s="174"/>
      <c r="O45" s="174"/>
      <c r="P45" s="174"/>
      <c r="Q45" s="174"/>
      <c r="R45" s="174"/>
      <c r="S45" s="174"/>
      <c r="T45" s="174"/>
      <c r="U45" s="174"/>
      <c r="V45" s="174"/>
      <c r="W45" s="174"/>
      <c r="X45" s="174"/>
      <c r="Y45" s="167">
        <v>3080</v>
      </c>
      <c r="Z45" s="167"/>
      <c r="AA45" s="167"/>
      <c r="AB45" s="168"/>
      <c r="AC45" s="169"/>
      <c r="AD45" s="170"/>
      <c r="AE45" s="171"/>
      <c r="AF45" s="172" t="str">
        <f>IF(AQ30=16,"必須です","")</f>
        <v/>
      </c>
      <c r="AG45" s="172"/>
      <c r="AH45" s="39"/>
      <c r="AI45" s="115" t="str">
        <f>IF($AQ$30=16,"ok","ng")</f>
        <v>ng</v>
      </c>
      <c r="AJ45" s="115" t="str">
        <f t="shared" si="0"/>
        <v>0</v>
      </c>
      <c r="AK45" s="1" t="s">
        <v>83</v>
      </c>
      <c r="AL45" s="34">
        <v>1100</v>
      </c>
      <c r="AM45" s="40"/>
      <c r="AN45" s="8">
        <v>16</v>
      </c>
      <c r="AO45" s="40"/>
      <c r="AP45" s="6">
        <f t="shared" si="1"/>
        <v>0</v>
      </c>
      <c r="AQ45" s="7"/>
      <c r="AR45" s="7"/>
      <c r="BL45" s="16"/>
      <c r="BM45" s="16"/>
    </row>
    <row r="46" spans="1:65" ht="18.75" customHeight="1" x14ac:dyDescent="0.15">
      <c r="A46" s="11"/>
      <c r="B46" s="217"/>
      <c r="C46" s="175"/>
      <c r="D46" s="176"/>
      <c r="E46" s="173" t="s">
        <v>127</v>
      </c>
      <c r="F46" s="174"/>
      <c r="G46" s="174"/>
      <c r="H46" s="174"/>
      <c r="I46" s="174"/>
      <c r="J46" s="174"/>
      <c r="K46" s="174"/>
      <c r="L46" s="174"/>
      <c r="M46" s="174"/>
      <c r="N46" s="174"/>
      <c r="O46" s="174"/>
      <c r="P46" s="174"/>
      <c r="Q46" s="174"/>
      <c r="R46" s="174"/>
      <c r="S46" s="174"/>
      <c r="T46" s="174"/>
      <c r="U46" s="174"/>
      <c r="V46" s="174"/>
      <c r="W46" s="174"/>
      <c r="X46" s="174"/>
      <c r="Y46" s="167">
        <v>3080</v>
      </c>
      <c r="Z46" s="167"/>
      <c r="AA46" s="167"/>
      <c r="AB46" s="168"/>
      <c r="AC46" s="169"/>
      <c r="AD46" s="170"/>
      <c r="AE46" s="171"/>
      <c r="AF46" s="172" t="str">
        <f>IF(AQ30=17,"必須です","")</f>
        <v/>
      </c>
      <c r="AG46" s="172"/>
      <c r="AH46" s="39"/>
      <c r="AI46" s="115" t="str">
        <f>IF($AQ$30=17,"ok","ng")</f>
        <v>ng</v>
      </c>
      <c r="AJ46" s="115" t="str">
        <f t="shared" si="0"/>
        <v>0</v>
      </c>
      <c r="AK46" s="1" t="s">
        <v>85</v>
      </c>
      <c r="AL46" s="34">
        <v>1100</v>
      </c>
      <c r="AM46" s="40"/>
      <c r="AN46" s="8">
        <v>17</v>
      </c>
      <c r="AO46" s="40"/>
      <c r="AP46" s="6">
        <f t="shared" si="1"/>
        <v>0</v>
      </c>
      <c r="AQ46" s="7"/>
      <c r="AR46" s="7"/>
      <c r="BL46" s="16"/>
      <c r="BM46" s="16"/>
    </row>
    <row r="47" spans="1:65" ht="18.75" customHeight="1" thickBot="1" x14ac:dyDescent="0.2">
      <c r="A47" s="11"/>
      <c r="B47" s="218"/>
      <c r="C47" s="183"/>
      <c r="D47" s="184"/>
      <c r="E47" s="185" t="s">
        <v>87</v>
      </c>
      <c r="F47" s="186"/>
      <c r="G47" s="186"/>
      <c r="H47" s="186"/>
      <c r="I47" s="186"/>
      <c r="J47" s="186"/>
      <c r="K47" s="186"/>
      <c r="L47" s="186"/>
      <c r="M47" s="186"/>
      <c r="N47" s="186"/>
      <c r="O47" s="186"/>
      <c r="P47" s="186"/>
      <c r="Q47" s="186"/>
      <c r="R47" s="186"/>
      <c r="S47" s="186"/>
      <c r="T47" s="186"/>
      <c r="U47" s="186"/>
      <c r="V47" s="186"/>
      <c r="W47" s="186"/>
      <c r="X47" s="186"/>
      <c r="Y47" s="187">
        <v>3300</v>
      </c>
      <c r="Z47" s="187"/>
      <c r="AA47" s="187"/>
      <c r="AB47" s="188"/>
      <c r="AC47" s="189"/>
      <c r="AD47" s="190"/>
      <c r="AE47" s="191"/>
      <c r="AF47" s="172" t="str">
        <f>IF(AQ30=18,"必須です","")</f>
        <v/>
      </c>
      <c r="AG47" s="172"/>
      <c r="AI47" s="115" t="str">
        <f>IF($AQ$30=18,"ok","ng")</f>
        <v>ng</v>
      </c>
      <c r="AJ47" s="115" t="str">
        <f t="shared" si="0"/>
        <v>0</v>
      </c>
      <c r="AK47" s="1" t="s">
        <v>86</v>
      </c>
      <c r="AL47" s="34">
        <v>1760</v>
      </c>
      <c r="AN47" s="8">
        <v>18</v>
      </c>
      <c r="AP47" s="6">
        <f t="shared" si="1"/>
        <v>0</v>
      </c>
      <c r="AQ47" s="7"/>
      <c r="AR47" s="7"/>
      <c r="BL47" s="16"/>
      <c r="BM47" s="16"/>
    </row>
    <row r="48" spans="1:65" ht="9" customHeight="1" thickTop="1" x14ac:dyDescent="0.35">
      <c r="B48" s="11"/>
      <c r="C48" s="192" t="s">
        <v>88</v>
      </c>
      <c r="D48" s="192"/>
      <c r="E48" s="192"/>
      <c r="F48" s="192"/>
      <c r="G48" s="192"/>
      <c r="H48" s="192"/>
      <c r="I48" s="192"/>
      <c r="J48" s="19"/>
      <c r="K48" s="192" t="s">
        <v>89</v>
      </c>
      <c r="L48" s="192"/>
      <c r="M48" s="192"/>
      <c r="N48" s="192"/>
      <c r="O48" s="192"/>
      <c r="P48" s="192"/>
      <c r="Q48" s="29"/>
      <c r="R48" s="192" t="s">
        <v>90</v>
      </c>
      <c r="S48" s="192"/>
      <c r="T48" s="192"/>
      <c r="U48" s="192"/>
      <c r="V48" s="192"/>
      <c r="W48" s="192"/>
      <c r="X48" s="30"/>
      <c r="Y48" s="192" t="s">
        <v>91</v>
      </c>
      <c r="Z48" s="192"/>
      <c r="AA48" s="192"/>
      <c r="AB48" s="192"/>
      <c r="AC48" s="192"/>
      <c r="AD48" s="192"/>
      <c r="AE48" s="192"/>
      <c r="AF48" s="16"/>
      <c r="AI48" s="115"/>
      <c r="AJ48" s="7"/>
      <c r="AL48" s="6">
        <v>198</v>
      </c>
      <c r="AN48" s="8">
        <v>19</v>
      </c>
      <c r="AP48" s="6">
        <f>SUM(AP30:AP47)</f>
        <v>0</v>
      </c>
      <c r="AQ48" s="7"/>
      <c r="AR48" s="7"/>
      <c r="BL48" s="16"/>
      <c r="BM48" s="16"/>
    </row>
    <row r="49" spans="1:65" ht="10.5" customHeight="1" thickBot="1" x14ac:dyDescent="0.4">
      <c r="B49" s="11"/>
      <c r="C49" s="192"/>
      <c r="D49" s="192"/>
      <c r="E49" s="192"/>
      <c r="F49" s="192"/>
      <c r="G49" s="192"/>
      <c r="H49" s="192"/>
      <c r="I49" s="192"/>
      <c r="J49" s="19"/>
      <c r="K49" s="192"/>
      <c r="L49" s="192"/>
      <c r="M49" s="192"/>
      <c r="N49" s="192"/>
      <c r="O49" s="192"/>
      <c r="P49" s="192"/>
      <c r="Q49" s="29"/>
      <c r="R49" s="192"/>
      <c r="S49" s="192"/>
      <c r="T49" s="192"/>
      <c r="U49" s="192"/>
      <c r="V49" s="192"/>
      <c r="W49" s="192"/>
      <c r="X49" s="30"/>
      <c r="Y49" s="192"/>
      <c r="Z49" s="192"/>
      <c r="AA49" s="192"/>
      <c r="AB49" s="192"/>
      <c r="AC49" s="192"/>
      <c r="AD49" s="192"/>
      <c r="AE49" s="192"/>
      <c r="AF49" s="16"/>
      <c r="AI49" s="115"/>
      <c r="AJ49" s="7"/>
      <c r="AN49" s="8">
        <v>20</v>
      </c>
      <c r="AQ49" s="7"/>
      <c r="AR49" s="7"/>
      <c r="BL49" s="16"/>
      <c r="BM49" s="16"/>
    </row>
    <row r="50" spans="1:65" ht="10.5" customHeight="1" thickTop="1" x14ac:dyDescent="0.15">
      <c r="B50" s="11"/>
      <c r="C50" s="193">
        <f>AP48</f>
        <v>0</v>
      </c>
      <c r="D50" s="194"/>
      <c r="E50" s="194"/>
      <c r="F50" s="194"/>
      <c r="G50" s="194"/>
      <c r="H50" s="206" t="s">
        <v>92</v>
      </c>
      <c r="I50" s="20"/>
      <c r="J50" s="199" t="s">
        <v>93</v>
      </c>
      <c r="K50" s="193" t="e">
        <f>IF(AK53&lt;&gt;"",AK53,IF(AK52&lt;&gt;"",AK52,IF(AK51&lt;&gt;"",AK51,)))</f>
        <v>#N/A</v>
      </c>
      <c r="L50" s="194"/>
      <c r="M50" s="194"/>
      <c r="N50" s="194"/>
      <c r="O50" s="197" t="s">
        <v>92</v>
      </c>
      <c r="P50" s="21"/>
      <c r="Q50" s="199" t="s">
        <v>93</v>
      </c>
      <c r="R50" s="193" t="str">
        <f>IF(AL61=TRUE,AK60,"0")</f>
        <v>330</v>
      </c>
      <c r="S50" s="194"/>
      <c r="T50" s="194"/>
      <c r="U50" s="194"/>
      <c r="V50" s="197" t="s">
        <v>92</v>
      </c>
      <c r="W50" s="21"/>
      <c r="X50" s="199" t="s">
        <v>93</v>
      </c>
      <c r="Y50" s="200" t="e">
        <f>C50+K50+R50</f>
        <v>#N/A</v>
      </c>
      <c r="Z50" s="201"/>
      <c r="AA50" s="201"/>
      <c r="AB50" s="201"/>
      <c r="AC50" s="201"/>
      <c r="AD50" s="204" t="s">
        <v>92</v>
      </c>
      <c r="AE50" s="107"/>
      <c r="AF50" s="16"/>
      <c r="AI50" s="115"/>
      <c r="AJ50" s="7"/>
      <c r="AQ50" s="7"/>
      <c r="AR50" s="7"/>
      <c r="BL50" s="16"/>
      <c r="BM50" s="16"/>
    </row>
    <row r="51" spans="1:65" ht="9" customHeight="1" thickBot="1" x14ac:dyDescent="0.2">
      <c r="B51" s="11"/>
      <c r="C51" s="195"/>
      <c r="D51" s="196"/>
      <c r="E51" s="196"/>
      <c r="F51" s="196"/>
      <c r="G51" s="196"/>
      <c r="H51" s="207"/>
      <c r="I51" s="22"/>
      <c r="J51" s="199"/>
      <c r="K51" s="195"/>
      <c r="L51" s="196"/>
      <c r="M51" s="196"/>
      <c r="N51" s="196"/>
      <c r="O51" s="198"/>
      <c r="P51" s="23"/>
      <c r="Q51" s="199"/>
      <c r="R51" s="195"/>
      <c r="S51" s="196"/>
      <c r="T51" s="196"/>
      <c r="U51" s="196"/>
      <c r="V51" s="198"/>
      <c r="W51" s="23"/>
      <c r="X51" s="199"/>
      <c r="Y51" s="202"/>
      <c r="Z51" s="203"/>
      <c r="AA51" s="203"/>
      <c r="AB51" s="203"/>
      <c r="AC51" s="203"/>
      <c r="AD51" s="205"/>
      <c r="AE51" s="108"/>
      <c r="AF51" s="16"/>
      <c r="AI51" s="115"/>
      <c r="AJ51" s="7"/>
      <c r="AK51" s="5" t="e">
        <f>VLOOKUP(E14,_送料,2,FALSE)</f>
        <v>#N/A</v>
      </c>
      <c r="AQ51" s="7"/>
      <c r="AR51" s="7"/>
      <c r="BL51" s="16"/>
      <c r="BM51" s="16"/>
    </row>
    <row r="52" spans="1:65" ht="6" customHeight="1" thickTop="1" x14ac:dyDescent="0.15">
      <c r="B52" s="11"/>
      <c r="C52" s="15"/>
      <c r="D52" s="15"/>
      <c r="E52" s="15"/>
      <c r="F52" s="15"/>
      <c r="G52" s="15"/>
      <c r="H52" s="15"/>
      <c r="I52" s="15"/>
      <c r="J52" s="15"/>
      <c r="K52" s="15"/>
      <c r="L52" s="15"/>
      <c r="M52" s="15"/>
      <c r="N52" s="15"/>
      <c r="O52" s="121"/>
      <c r="P52" s="121"/>
      <c r="Q52" s="121"/>
      <c r="R52" s="32"/>
      <c r="S52" s="32"/>
      <c r="T52" s="32"/>
      <c r="U52" s="32"/>
      <c r="V52" s="32"/>
      <c r="W52" s="32"/>
      <c r="X52" s="31"/>
      <c r="Y52" s="31"/>
      <c r="Z52" s="121"/>
      <c r="AA52" s="121"/>
      <c r="AB52" s="121"/>
      <c r="AC52" s="121"/>
      <c r="AD52" s="121"/>
      <c r="AE52" s="121"/>
      <c r="AF52" s="16"/>
      <c r="AI52" s="115"/>
      <c r="AJ52" s="7"/>
      <c r="AK52" s="5" t="str">
        <f>IFERROR(VLOOKUP(E23,_送料,2,FALSE),"")</f>
        <v/>
      </c>
      <c r="AQ52" s="7"/>
      <c r="AR52" s="7"/>
      <c r="BL52" s="16"/>
      <c r="BM52" s="16"/>
    </row>
    <row r="53" spans="1:65" ht="10.5" customHeight="1" x14ac:dyDescent="0.15">
      <c r="A53" s="141" t="s">
        <v>7</v>
      </c>
      <c r="B53" s="127" t="s">
        <v>122</v>
      </c>
      <c r="C53" s="127"/>
      <c r="D53" s="127"/>
      <c r="E53" s="127"/>
      <c r="F53" s="127"/>
      <c r="G53" s="27"/>
      <c r="H53" s="27"/>
      <c r="I53" s="27"/>
      <c r="J53" s="27"/>
      <c r="K53" s="27"/>
      <c r="L53" s="27"/>
      <c r="M53" s="27"/>
      <c r="N53" s="27"/>
      <c r="O53" s="27"/>
      <c r="P53" s="27"/>
      <c r="Q53" s="27"/>
      <c r="R53" s="27"/>
      <c r="S53" s="27"/>
      <c r="T53" s="27"/>
      <c r="U53" s="32"/>
      <c r="V53" s="32"/>
      <c r="AD53" s="33"/>
      <c r="AI53" s="115"/>
      <c r="AJ53" s="7"/>
      <c r="AK53" s="5" t="str">
        <f>IF(AQ30=17,AL48,"")</f>
        <v/>
      </c>
      <c r="AQ53" s="7"/>
      <c r="AR53" s="7"/>
      <c r="BL53" s="16"/>
      <c r="BM53" s="16"/>
    </row>
    <row r="54" spans="1:65" ht="10.5" customHeight="1" x14ac:dyDescent="0.15">
      <c r="A54" s="141"/>
      <c r="B54" s="127"/>
      <c r="C54" s="127"/>
      <c r="D54" s="127"/>
      <c r="E54" s="127"/>
      <c r="F54" s="127"/>
      <c r="G54" s="27"/>
      <c r="H54" s="27"/>
      <c r="I54" s="27"/>
      <c r="J54" s="27"/>
      <c r="K54" s="27"/>
      <c r="L54" s="27"/>
      <c r="M54" s="27"/>
      <c r="N54" s="27"/>
      <c r="O54" s="27"/>
      <c r="P54" s="27"/>
      <c r="Q54" s="27"/>
      <c r="R54" s="27"/>
      <c r="S54" s="27"/>
      <c r="T54" s="27"/>
      <c r="AD54" s="33"/>
      <c r="AI54" s="115"/>
      <c r="AJ54" s="7"/>
      <c r="AK54" s="7"/>
      <c r="AL54" s="5"/>
      <c r="AM54" s="6"/>
      <c r="AQ54" s="7"/>
      <c r="AR54" s="7"/>
      <c r="BM54" s="16"/>
    </row>
    <row r="55" spans="1:65" ht="6" customHeight="1" x14ac:dyDescent="0.15">
      <c r="B55" s="199"/>
      <c r="C55" s="128" t="s">
        <v>94</v>
      </c>
      <c r="D55" s="128"/>
      <c r="E55" s="128"/>
      <c r="F55" s="128"/>
      <c r="G55" s="199"/>
      <c r="H55" s="128" t="s">
        <v>95</v>
      </c>
      <c r="I55" s="128"/>
      <c r="J55" s="128"/>
      <c r="K55" s="128"/>
      <c r="L55" s="210" t="s">
        <v>96</v>
      </c>
      <c r="M55" s="210"/>
      <c r="N55" s="210"/>
      <c r="O55" s="210"/>
      <c r="P55" s="210" t="s">
        <v>97</v>
      </c>
      <c r="Q55" s="210"/>
      <c r="R55" s="210"/>
      <c r="S55" s="210"/>
      <c r="T55" s="210"/>
      <c r="U55" s="210"/>
      <c r="V55" s="210"/>
      <c r="W55" s="210"/>
      <c r="X55" s="210"/>
      <c r="Y55" s="210"/>
      <c r="Z55" s="210"/>
      <c r="AA55" s="210"/>
      <c r="AB55" s="210"/>
      <c r="AC55" s="210"/>
      <c r="AD55" s="210"/>
      <c r="AG55" s="16"/>
      <c r="AI55" s="115"/>
      <c r="AJ55" s="7"/>
      <c r="AQ55" s="7"/>
      <c r="AR55" s="7"/>
      <c r="BL55" s="16"/>
      <c r="BM55" s="16"/>
    </row>
    <row r="56" spans="1:65" ht="10.5" customHeight="1" x14ac:dyDescent="0.15">
      <c r="B56" s="199"/>
      <c r="C56" s="128"/>
      <c r="D56" s="128"/>
      <c r="E56" s="128"/>
      <c r="F56" s="128"/>
      <c r="G56" s="199"/>
      <c r="H56" s="128"/>
      <c r="I56" s="128"/>
      <c r="J56" s="128"/>
      <c r="K56" s="128"/>
      <c r="L56" s="210"/>
      <c r="M56" s="210"/>
      <c r="N56" s="210"/>
      <c r="O56" s="210"/>
      <c r="P56" s="210"/>
      <c r="Q56" s="210"/>
      <c r="R56" s="210"/>
      <c r="S56" s="210"/>
      <c r="T56" s="210"/>
      <c r="U56" s="210"/>
      <c r="V56" s="210"/>
      <c r="W56" s="210"/>
      <c r="X56" s="210"/>
      <c r="Y56" s="210"/>
      <c r="Z56" s="210"/>
      <c r="AA56" s="210"/>
      <c r="AB56" s="210"/>
      <c r="AC56" s="210"/>
      <c r="AD56" s="210"/>
      <c r="AG56" s="16"/>
      <c r="AI56" s="115"/>
      <c r="AJ56" s="7"/>
      <c r="AQ56" s="7"/>
      <c r="AR56" s="7"/>
      <c r="BL56" s="16"/>
      <c r="BM56" s="16"/>
    </row>
    <row r="57" spans="1:65" ht="10.5" customHeight="1" x14ac:dyDescent="0.15">
      <c r="B57" s="124"/>
      <c r="C57" s="120"/>
      <c r="D57" s="120"/>
      <c r="E57" s="120"/>
      <c r="F57" s="120"/>
      <c r="H57" s="124"/>
      <c r="I57" s="120"/>
      <c r="J57" s="120"/>
      <c r="K57" s="120"/>
      <c r="L57" s="222" t="s">
        <v>98</v>
      </c>
      <c r="M57" s="222"/>
      <c r="N57" s="222"/>
      <c r="O57" s="222"/>
      <c r="P57" s="222" t="s">
        <v>99</v>
      </c>
      <c r="Q57" s="222"/>
      <c r="R57" s="222"/>
      <c r="S57" s="222"/>
      <c r="T57" s="222"/>
      <c r="U57" s="222"/>
      <c r="V57" s="222"/>
      <c r="W57" s="222"/>
      <c r="X57" s="222"/>
      <c r="Y57" s="222"/>
      <c r="Z57" s="222"/>
      <c r="AA57" s="222"/>
      <c r="AB57" s="222"/>
      <c r="AC57" s="222"/>
      <c r="AD57" s="222"/>
      <c r="AG57" s="16"/>
      <c r="AH57" s="16"/>
      <c r="AI57" s="117"/>
      <c r="AJ57" s="49"/>
      <c r="AK57" s="47"/>
      <c r="AL57" s="48"/>
      <c r="AM57" s="49"/>
      <c r="AN57" s="50"/>
      <c r="AQ57" s="7"/>
      <c r="AR57" s="7"/>
      <c r="BL57" s="16"/>
      <c r="BM57" s="16"/>
    </row>
    <row r="58" spans="1:65" ht="10.5" customHeight="1" x14ac:dyDescent="0.15">
      <c r="B58" s="124"/>
      <c r="C58" s="120"/>
      <c r="D58" s="120"/>
      <c r="E58" s="120"/>
      <c r="F58" s="120"/>
      <c r="H58" s="124"/>
      <c r="I58" s="120"/>
      <c r="J58" s="120"/>
      <c r="K58" s="120"/>
      <c r="L58" s="222"/>
      <c r="M58" s="222"/>
      <c r="N58" s="222"/>
      <c r="O58" s="222"/>
      <c r="P58" s="222"/>
      <c r="Q58" s="222"/>
      <c r="R58" s="222"/>
      <c r="S58" s="222"/>
      <c r="T58" s="222"/>
      <c r="U58" s="222"/>
      <c r="V58" s="222"/>
      <c r="W58" s="222"/>
      <c r="X58" s="222"/>
      <c r="Y58" s="222"/>
      <c r="Z58" s="222"/>
      <c r="AA58" s="222"/>
      <c r="AB58" s="222"/>
      <c r="AC58" s="222"/>
      <c r="AD58" s="222"/>
      <c r="AG58" s="16"/>
      <c r="AH58" s="16"/>
      <c r="AI58" s="117"/>
      <c r="AJ58" s="49"/>
      <c r="AK58" s="47"/>
      <c r="AL58" s="48"/>
      <c r="AM58" s="49"/>
      <c r="AN58" s="50"/>
      <c r="AQ58" s="7"/>
      <c r="AR58" s="7"/>
      <c r="BL58" s="16"/>
      <c r="BM58" s="16"/>
    </row>
    <row r="59" spans="1:65" ht="10.5" customHeight="1" x14ac:dyDescent="0.15">
      <c r="A59" s="141" t="s">
        <v>7</v>
      </c>
      <c r="B59" s="127" t="s">
        <v>100</v>
      </c>
      <c r="C59" s="127"/>
      <c r="D59" s="127"/>
      <c r="E59" s="127"/>
      <c r="F59" s="129"/>
      <c r="G59" s="129"/>
      <c r="H59" s="129"/>
      <c r="I59" s="129"/>
      <c r="J59" s="129"/>
      <c r="K59" s="129"/>
      <c r="L59" s="129"/>
      <c r="M59" s="129"/>
      <c r="N59" s="129"/>
      <c r="O59" s="27"/>
      <c r="P59" s="141" t="s">
        <v>7</v>
      </c>
      <c r="Q59" s="127" t="s">
        <v>101</v>
      </c>
      <c r="R59" s="127"/>
      <c r="S59" s="127"/>
      <c r="T59" s="127"/>
      <c r="U59" s="127"/>
      <c r="V59" s="129"/>
      <c r="W59" s="129"/>
      <c r="X59" s="131" t="s">
        <v>10</v>
      </c>
      <c r="Y59" s="208"/>
      <c r="Z59" s="208"/>
      <c r="AA59" s="131" t="s">
        <v>11</v>
      </c>
      <c r="AB59" s="131"/>
      <c r="AC59" s="131" t="s">
        <v>102</v>
      </c>
      <c r="AD59" s="131"/>
      <c r="AE59" s="131"/>
      <c r="AF59" s="128" t="s">
        <v>103</v>
      </c>
      <c r="AG59" s="128"/>
      <c r="AH59" s="16"/>
      <c r="AI59" s="117"/>
      <c r="AJ59" s="49"/>
      <c r="AK59" s="47"/>
      <c r="AL59" s="48"/>
      <c r="AM59" s="49"/>
      <c r="AN59" s="50"/>
      <c r="AQ59" s="7"/>
      <c r="AR59" s="7"/>
      <c r="BL59" s="16"/>
      <c r="BM59" s="16"/>
    </row>
    <row r="60" spans="1:65" ht="10.5" customHeight="1" x14ac:dyDescent="0.15">
      <c r="A60" s="141"/>
      <c r="B60" s="127"/>
      <c r="C60" s="127"/>
      <c r="D60" s="127"/>
      <c r="E60" s="127"/>
      <c r="F60" s="130"/>
      <c r="G60" s="130"/>
      <c r="H60" s="130"/>
      <c r="I60" s="130"/>
      <c r="J60" s="130"/>
      <c r="K60" s="130"/>
      <c r="L60" s="130"/>
      <c r="M60" s="130"/>
      <c r="N60" s="130"/>
      <c r="O60" s="27"/>
      <c r="P60" s="141"/>
      <c r="Q60" s="127"/>
      <c r="R60" s="127"/>
      <c r="S60" s="127"/>
      <c r="T60" s="127"/>
      <c r="U60" s="127"/>
      <c r="V60" s="130"/>
      <c r="W60" s="130"/>
      <c r="X60" s="131"/>
      <c r="Y60" s="209"/>
      <c r="Z60" s="209"/>
      <c r="AA60" s="131"/>
      <c r="AB60" s="131"/>
      <c r="AC60" s="131"/>
      <c r="AD60" s="131"/>
      <c r="AE60" s="131"/>
      <c r="AF60" s="128"/>
      <c r="AG60" s="128"/>
      <c r="AH60" s="16"/>
      <c r="AI60" s="117"/>
      <c r="AJ60" s="49"/>
      <c r="AK60" s="47" t="str">
        <f>IF(C50&lt;=30000,"330",IF(C50&lt;=100000,"550",IF(C50&lt;=200000,"1,100",IF(C50&lt;=300000,"2,200"))))</f>
        <v>330</v>
      </c>
      <c r="AL60" s="48"/>
      <c r="AM60" s="49"/>
      <c r="AN60" s="50"/>
      <c r="AO60" s="49"/>
      <c r="AQ60" s="7"/>
      <c r="AR60" s="7"/>
      <c r="BL60" s="16"/>
      <c r="BM60" s="16"/>
    </row>
    <row r="61" spans="1:65" ht="15" customHeight="1" x14ac:dyDescent="0.15">
      <c r="B61" s="221" t="s">
        <v>104</v>
      </c>
      <c r="C61" s="221"/>
      <c r="D61" s="221"/>
      <c r="E61" s="221"/>
      <c r="F61" s="221"/>
      <c r="G61" s="221"/>
      <c r="H61" s="221"/>
      <c r="I61" s="221"/>
      <c r="J61" s="221"/>
      <c r="K61" s="221"/>
      <c r="L61" s="221"/>
      <c r="M61" s="221"/>
      <c r="N61" s="221"/>
      <c r="O61" s="125"/>
      <c r="P61" s="125"/>
      <c r="Q61" s="221" t="s">
        <v>123</v>
      </c>
      <c r="R61" s="221"/>
      <c r="S61" s="221"/>
      <c r="T61" s="221"/>
      <c r="U61" s="221"/>
      <c r="V61" s="221"/>
      <c r="W61" s="221"/>
      <c r="X61" s="221"/>
      <c r="Y61" s="221"/>
      <c r="Z61" s="221"/>
      <c r="AA61" s="221"/>
      <c r="AB61" s="221"/>
      <c r="AC61" s="221"/>
      <c r="AD61" s="221"/>
      <c r="AE61" s="221"/>
      <c r="AF61" s="221"/>
      <c r="AG61" s="221"/>
      <c r="AH61" s="16"/>
      <c r="AI61" s="117"/>
      <c r="AJ61" s="49"/>
      <c r="AK61" s="47">
        <v>1</v>
      </c>
      <c r="AL61" s="48" t="b">
        <f>IF(AK61=1,TRUE,FALSE)</f>
        <v>1</v>
      </c>
      <c r="AM61" s="49"/>
      <c r="AN61" s="50"/>
      <c r="AO61" s="49"/>
      <c r="AQ61" s="7"/>
      <c r="AR61" s="7"/>
      <c r="BL61" s="16"/>
      <c r="BM61" s="16"/>
    </row>
    <row r="62" spans="1:65" ht="10.5" customHeight="1" x14ac:dyDescent="0.15">
      <c r="B62" s="17" t="s">
        <v>105</v>
      </c>
      <c r="C62" s="10"/>
      <c r="D62" s="10"/>
      <c r="E62" s="10"/>
      <c r="F62" s="10"/>
      <c r="G62" s="10"/>
      <c r="H62" s="10"/>
      <c r="I62" s="10"/>
      <c r="J62" s="10"/>
      <c r="K62" s="10"/>
      <c r="L62" s="10"/>
      <c r="M62" s="10"/>
      <c r="N62" s="10"/>
      <c r="O62" s="10"/>
      <c r="P62" s="10"/>
      <c r="Q62" s="17" t="s">
        <v>106</v>
      </c>
      <c r="R62" s="10"/>
      <c r="S62" s="10"/>
      <c r="T62" s="10"/>
      <c r="U62" s="10"/>
      <c r="V62" s="10"/>
      <c r="W62" s="10"/>
      <c r="X62" s="10"/>
      <c r="Y62" s="10"/>
      <c r="Z62" s="10"/>
      <c r="AA62" s="10"/>
      <c r="AB62" s="10"/>
      <c r="AC62" s="10"/>
      <c r="AD62" s="10"/>
      <c r="AE62" s="10"/>
      <c r="AF62" s="9"/>
      <c r="AH62" s="16"/>
      <c r="AI62" s="117"/>
      <c r="AJ62" s="49"/>
      <c r="AK62" s="47"/>
      <c r="AL62" s="48"/>
      <c r="AM62" s="49"/>
      <c r="AN62" s="50"/>
      <c r="AO62" s="49"/>
      <c r="AQ62" s="7"/>
      <c r="AR62" s="7"/>
      <c r="BL62" s="16"/>
      <c r="BM62" s="16"/>
    </row>
    <row r="63" spans="1:65" ht="10.5" customHeight="1" x14ac:dyDescent="0.15">
      <c r="B63" s="10"/>
      <c r="C63" s="10"/>
      <c r="D63" s="10"/>
      <c r="E63" s="10"/>
      <c r="F63" s="10"/>
      <c r="G63" s="10"/>
      <c r="H63" s="10"/>
      <c r="I63" s="10"/>
      <c r="J63" s="10"/>
      <c r="K63" s="10"/>
      <c r="L63" s="10"/>
      <c r="M63" s="10"/>
      <c r="N63" s="10"/>
      <c r="O63" s="10"/>
      <c r="P63" s="10"/>
      <c r="Q63" s="17" t="s">
        <v>107</v>
      </c>
      <c r="R63" s="10"/>
      <c r="S63" s="10"/>
      <c r="T63" s="10"/>
      <c r="U63" s="10"/>
      <c r="V63" s="10"/>
      <c r="W63" s="10"/>
      <c r="X63" s="10"/>
      <c r="Y63" s="10"/>
      <c r="Z63" s="10"/>
      <c r="AA63" s="10"/>
      <c r="AB63" s="10"/>
      <c r="AC63" s="10"/>
      <c r="AD63" s="10"/>
      <c r="AE63" s="10"/>
      <c r="AF63" s="9"/>
      <c r="AH63" s="16"/>
      <c r="AI63" s="117"/>
      <c r="AJ63" s="7"/>
      <c r="AQ63" s="7"/>
      <c r="AR63" s="7"/>
      <c r="BL63" s="16"/>
      <c r="BM63" s="16"/>
    </row>
    <row r="64" spans="1:65" ht="10.5" customHeight="1" x14ac:dyDescent="0.15">
      <c r="B64" s="10"/>
      <c r="C64" s="10"/>
      <c r="D64" s="10"/>
      <c r="E64" s="10"/>
      <c r="F64" s="10"/>
      <c r="G64" s="10"/>
      <c r="H64" s="10"/>
      <c r="I64" s="10"/>
      <c r="J64" s="10"/>
      <c r="K64" s="10"/>
      <c r="L64" s="10"/>
      <c r="M64" s="10"/>
      <c r="N64" s="10"/>
      <c r="O64" s="10"/>
      <c r="P64" s="10"/>
      <c r="Q64" s="109" t="s">
        <v>120</v>
      </c>
      <c r="R64" s="10"/>
      <c r="S64" s="10"/>
      <c r="T64" s="10"/>
      <c r="U64" s="10"/>
      <c r="V64" s="10"/>
      <c r="W64" s="10"/>
      <c r="X64" s="10"/>
      <c r="Y64" s="10"/>
      <c r="Z64" s="10"/>
      <c r="AA64" s="10"/>
      <c r="AB64" s="10"/>
      <c r="AC64" s="10"/>
      <c r="AD64" s="10"/>
      <c r="AE64" s="10"/>
      <c r="AF64" s="9"/>
      <c r="AI64" s="115"/>
      <c r="AJ64" s="7"/>
      <c r="AQ64" s="7"/>
      <c r="AR64" s="7"/>
      <c r="BL64" s="16"/>
      <c r="BM64" s="16"/>
    </row>
    <row r="65" spans="1:65" ht="6"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9"/>
      <c r="AI65" s="115"/>
      <c r="AJ65" s="7"/>
      <c r="AQ65" s="7"/>
      <c r="AR65" s="7"/>
      <c r="BL65" s="16"/>
      <c r="BM65" s="16"/>
    </row>
    <row r="66" spans="1:65" ht="9.6" customHeight="1" x14ac:dyDescent="0.15">
      <c r="A66" s="54" t="s">
        <v>108</v>
      </c>
      <c r="B66" s="55"/>
      <c r="C66" s="55"/>
      <c r="D66" s="55"/>
      <c r="E66" s="55"/>
      <c r="F66" s="55"/>
      <c r="G66" s="55"/>
      <c r="H66" s="55"/>
      <c r="I66" s="55"/>
      <c r="J66" s="55"/>
      <c r="K66" s="55"/>
      <c r="L66" s="55"/>
      <c r="M66" s="55"/>
      <c r="N66" s="73"/>
      <c r="O66" s="73"/>
      <c r="P66" s="73"/>
      <c r="Q66" s="73"/>
      <c r="R66" s="73"/>
      <c r="S66" s="73"/>
      <c r="T66" s="73"/>
      <c r="U66" s="73"/>
      <c r="V66" s="73"/>
      <c r="W66" s="73"/>
      <c r="X66" s="73"/>
      <c r="Y66" s="73"/>
      <c r="Z66" s="73"/>
      <c r="AA66" s="73"/>
      <c r="AB66" s="73"/>
      <c r="AC66" s="73"/>
      <c r="AD66" s="73"/>
      <c r="AE66" s="73"/>
      <c r="AF66" s="73"/>
      <c r="AG66" s="73"/>
      <c r="AI66" s="115"/>
      <c r="AJ66" s="7"/>
      <c r="AQ66" s="7"/>
      <c r="AR66" s="7"/>
      <c r="BL66" s="16"/>
      <c r="BM66" s="16"/>
    </row>
    <row r="67" spans="1:65" ht="9.6" customHeight="1" x14ac:dyDescent="0.15">
      <c r="A67" s="55"/>
      <c r="B67" s="55" t="s">
        <v>109</v>
      </c>
      <c r="C67" s="56"/>
      <c r="D67" s="56"/>
      <c r="E67" s="33"/>
      <c r="F67" s="55" t="s">
        <v>110</v>
      </c>
      <c r="G67" s="56"/>
      <c r="H67" s="56"/>
      <c r="I67" s="56"/>
      <c r="J67" s="56"/>
      <c r="K67" s="56"/>
      <c r="L67" s="56"/>
      <c r="M67" s="56"/>
      <c r="N67" s="74"/>
      <c r="O67" s="74"/>
      <c r="P67" s="74"/>
      <c r="Q67" s="74"/>
      <c r="R67" s="74"/>
      <c r="S67" s="74"/>
      <c r="T67" s="74"/>
      <c r="U67" s="74"/>
      <c r="V67" s="74"/>
      <c r="W67" s="74"/>
      <c r="X67" s="74"/>
      <c r="Y67" s="74"/>
      <c r="Z67" s="74"/>
      <c r="AA67" s="74"/>
      <c r="AB67" s="74"/>
      <c r="AC67" s="74"/>
      <c r="AD67" s="74"/>
      <c r="AE67" s="74"/>
      <c r="AF67" s="74"/>
      <c r="AG67" s="74"/>
      <c r="AI67" s="115"/>
      <c r="AJ67" s="7"/>
      <c r="AQ67" s="7"/>
      <c r="AR67" s="7"/>
      <c r="BL67" s="16"/>
      <c r="BM67" s="16"/>
    </row>
    <row r="68" spans="1:65" ht="9.6" customHeight="1" x14ac:dyDescent="0.15">
      <c r="A68" s="55"/>
      <c r="B68" s="55"/>
      <c r="C68" s="56"/>
      <c r="D68" s="56"/>
      <c r="E68" s="33"/>
      <c r="F68" s="55" t="s">
        <v>111</v>
      </c>
      <c r="G68" s="56"/>
      <c r="H68" s="56"/>
      <c r="I68" s="56"/>
      <c r="J68" s="56"/>
      <c r="K68" s="56"/>
      <c r="L68" s="56"/>
      <c r="M68" s="56"/>
      <c r="N68" s="74"/>
      <c r="O68" s="74"/>
      <c r="P68" s="74"/>
      <c r="Q68" s="74"/>
      <c r="R68" s="74"/>
      <c r="S68" s="74"/>
      <c r="T68" s="74"/>
      <c r="U68" s="74"/>
      <c r="V68" s="74"/>
      <c r="W68" s="74"/>
      <c r="X68" s="74"/>
      <c r="Y68" s="74"/>
      <c r="Z68" s="74"/>
      <c r="AA68" s="74"/>
      <c r="AB68" s="74"/>
      <c r="AC68" s="74"/>
      <c r="AD68" s="74"/>
      <c r="AE68" s="74"/>
      <c r="AF68" s="74"/>
      <c r="AG68" s="74"/>
      <c r="AI68" s="115"/>
      <c r="AJ68" s="7"/>
      <c r="AQ68" s="7"/>
      <c r="AR68" s="7"/>
      <c r="BL68" s="16"/>
      <c r="BM68" s="16"/>
    </row>
    <row r="69" spans="1:65" ht="9.6" customHeight="1" x14ac:dyDescent="0.15">
      <c r="A69" s="57"/>
      <c r="B69" s="55"/>
      <c r="C69" s="56"/>
      <c r="D69" s="56"/>
      <c r="E69" s="33"/>
      <c r="F69" s="55" t="s">
        <v>128</v>
      </c>
      <c r="G69" s="56"/>
      <c r="H69" s="56"/>
      <c r="I69" s="56"/>
      <c r="J69" s="56"/>
      <c r="K69" s="56"/>
      <c r="L69" s="56"/>
      <c r="M69" s="56"/>
      <c r="N69" s="74"/>
      <c r="O69" s="74"/>
      <c r="P69" s="74"/>
      <c r="Q69" s="74"/>
      <c r="R69" s="74"/>
      <c r="S69" s="74"/>
      <c r="T69" s="74"/>
      <c r="U69" s="74"/>
      <c r="V69" s="74"/>
      <c r="W69" s="74"/>
      <c r="X69" s="74"/>
      <c r="Y69" s="74"/>
      <c r="Z69" s="74"/>
      <c r="AA69" s="74"/>
      <c r="AB69" s="74"/>
      <c r="AC69" s="74"/>
      <c r="AD69" s="74"/>
      <c r="AE69" s="74"/>
      <c r="AF69" s="74"/>
      <c r="AG69" s="74"/>
      <c r="AI69" s="115"/>
      <c r="AJ69" s="7"/>
      <c r="AQ69" s="7"/>
      <c r="AR69" s="7"/>
      <c r="BL69" s="16"/>
      <c r="BM69" s="16"/>
    </row>
    <row r="70" spans="1:65" ht="9.6" customHeight="1" x14ac:dyDescent="0.15">
      <c r="A70" s="57"/>
      <c r="B70" s="55"/>
      <c r="C70" s="122"/>
      <c r="D70" s="122"/>
      <c r="E70" s="33"/>
      <c r="F70" s="55" t="s">
        <v>112</v>
      </c>
      <c r="G70" s="122"/>
      <c r="H70" s="122"/>
      <c r="I70" s="122"/>
      <c r="J70" s="122"/>
      <c r="K70" s="122"/>
      <c r="L70" s="122"/>
      <c r="M70" s="122"/>
      <c r="N70" s="75"/>
      <c r="O70" s="75"/>
      <c r="P70" s="75"/>
      <c r="Q70" s="75"/>
      <c r="R70" s="75"/>
      <c r="S70" s="75"/>
      <c r="T70" s="75"/>
      <c r="U70" s="75"/>
      <c r="V70" s="75"/>
      <c r="W70" s="75"/>
      <c r="X70" s="75"/>
      <c r="Y70" s="75"/>
      <c r="Z70" s="75"/>
      <c r="AA70" s="75"/>
      <c r="AB70" s="75"/>
      <c r="AC70" s="75"/>
      <c r="AD70" s="75"/>
      <c r="AE70" s="75"/>
      <c r="AF70" s="75"/>
      <c r="AG70" s="74"/>
      <c r="AI70" s="115"/>
      <c r="AJ70" s="7"/>
      <c r="AQ70" s="7"/>
      <c r="AR70" s="7"/>
      <c r="BL70" s="16"/>
      <c r="BM70" s="16"/>
    </row>
    <row r="71" spans="1:65" ht="9.6" customHeight="1" x14ac:dyDescent="0.15">
      <c r="A71" s="57"/>
      <c r="B71" s="55"/>
      <c r="C71" s="56"/>
      <c r="D71" s="56"/>
      <c r="E71" s="33"/>
      <c r="F71" s="55" t="s">
        <v>113</v>
      </c>
      <c r="G71" s="56"/>
      <c r="H71" s="56"/>
      <c r="I71" s="56"/>
      <c r="J71" s="56"/>
      <c r="K71" s="56"/>
      <c r="L71" s="56"/>
      <c r="M71" s="56"/>
      <c r="N71" s="74"/>
      <c r="O71" s="74"/>
      <c r="P71" s="74"/>
      <c r="Q71" s="74"/>
      <c r="R71" s="74"/>
      <c r="S71" s="74"/>
      <c r="T71" s="74"/>
      <c r="U71" s="74"/>
      <c r="V71" s="74"/>
      <c r="W71" s="74"/>
      <c r="X71" s="74"/>
      <c r="Y71" s="74"/>
      <c r="Z71" s="74"/>
      <c r="AA71" s="74"/>
      <c r="AB71" s="74"/>
      <c r="AC71" s="74"/>
      <c r="AD71" s="74"/>
      <c r="AE71" s="74"/>
      <c r="AF71" s="74"/>
      <c r="AG71" s="74"/>
      <c r="AI71" s="115"/>
      <c r="AJ71" s="7"/>
      <c r="AQ71" s="7"/>
      <c r="AR71" s="7"/>
      <c r="BL71" s="16"/>
      <c r="BM71" s="16"/>
    </row>
    <row r="72" spans="1:65" ht="9.6" customHeight="1" x14ac:dyDescent="0.15">
      <c r="A72" s="57"/>
      <c r="B72" s="213" t="s">
        <v>114</v>
      </c>
      <c r="C72" s="214"/>
      <c r="D72" s="214"/>
      <c r="E72" s="214"/>
      <c r="F72" s="58" t="s">
        <v>115</v>
      </c>
      <c r="G72" s="56"/>
      <c r="H72" s="33"/>
      <c r="I72" s="56"/>
      <c r="J72" s="56"/>
      <c r="K72" s="56"/>
      <c r="L72" s="56"/>
      <c r="M72" s="56"/>
      <c r="N72" s="74"/>
      <c r="O72" s="74"/>
      <c r="P72" s="74"/>
      <c r="Q72" s="74"/>
      <c r="R72" s="74"/>
      <c r="S72" s="74"/>
      <c r="T72" s="74"/>
      <c r="U72" s="74"/>
      <c r="V72" s="74"/>
      <c r="W72" s="74"/>
      <c r="X72" s="74"/>
      <c r="Y72" s="74"/>
      <c r="Z72" s="74"/>
      <c r="AA72" s="74"/>
      <c r="AB72" s="74"/>
      <c r="AC72" s="74"/>
      <c r="AD72" s="74"/>
      <c r="AE72" s="74"/>
      <c r="AF72" s="74"/>
      <c r="AG72" s="74"/>
      <c r="AI72" s="115"/>
      <c r="AJ72" s="7"/>
      <c r="AQ72" s="7"/>
      <c r="AR72" s="7"/>
    </row>
    <row r="73" spans="1:65" ht="9.6" customHeight="1" x14ac:dyDescent="0.15">
      <c r="A73" s="57"/>
      <c r="B73" s="214"/>
      <c r="C73" s="214"/>
      <c r="D73" s="214"/>
      <c r="E73" s="214"/>
      <c r="F73" s="58" t="s">
        <v>116</v>
      </c>
      <c r="G73" s="56"/>
      <c r="H73" s="33"/>
      <c r="I73" s="56"/>
      <c r="J73" s="56"/>
      <c r="K73" s="56"/>
      <c r="L73" s="56"/>
      <c r="M73" s="56"/>
      <c r="N73" s="74"/>
      <c r="O73" s="74"/>
      <c r="P73" s="74"/>
      <c r="Q73" s="74"/>
      <c r="R73" s="74"/>
      <c r="S73" s="74"/>
      <c r="T73" s="74"/>
      <c r="U73" s="74"/>
      <c r="V73" s="74"/>
      <c r="W73" s="74"/>
      <c r="X73" s="74"/>
      <c r="Y73" s="74"/>
      <c r="Z73" s="74"/>
      <c r="AA73" s="74"/>
      <c r="AB73" s="74"/>
      <c r="AC73" s="74"/>
      <c r="AD73" s="74"/>
      <c r="AE73" s="74"/>
      <c r="AF73" s="74"/>
      <c r="AG73" s="74"/>
      <c r="AI73" s="115"/>
      <c r="AJ73" s="7"/>
      <c r="AQ73" s="7"/>
      <c r="AR73" s="7"/>
    </row>
    <row r="74" spans="1:65" ht="12" customHeight="1" x14ac:dyDescent="0.15">
      <c r="A74" s="51"/>
      <c r="B74" s="33"/>
      <c r="C74" s="59"/>
      <c r="D74" s="59"/>
      <c r="E74" s="59"/>
      <c r="F74" s="59"/>
      <c r="G74" s="59"/>
      <c r="H74" s="60"/>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I74" s="115"/>
      <c r="AJ74" s="7"/>
      <c r="AQ74" s="7"/>
      <c r="AR74" s="7"/>
    </row>
    <row r="75" spans="1:65" ht="10.5" customHeight="1" x14ac:dyDescent="0.15">
      <c r="A75" s="27"/>
      <c r="K75" s="76"/>
      <c r="L75" s="59"/>
      <c r="M75" s="59"/>
      <c r="N75" s="59"/>
      <c r="O75" s="59"/>
      <c r="P75" s="59"/>
      <c r="Q75" s="59"/>
      <c r="R75" s="59"/>
      <c r="S75" s="59"/>
      <c r="T75" s="59"/>
      <c r="U75" s="59"/>
      <c r="V75" s="59"/>
      <c r="W75" s="59"/>
      <c r="X75" s="59"/>
      <c r="Y75" s="59"/>
      <c r="Z75" s="59"/>
      <c r="AA75" s="59"/>
      <c r="AB75" s="59"/>
      <c r="AC75" s="59"/>
      <c r="AD75" s="59"/>
      <c r="AE75" s="59"/>
      <c r="AF75" s="59"/>
      <c r="AG75" s="82"/>
      <c r="AI75" s="115"/>
      <c r="AJ75" s="7"/>
      <c r="AQ75" s="7"/>
      <c r="AR75" s="7"/>
    </row>
    <row r="76" spans="1:65" ht="10.5" customHeight="1" x14ac:dyDescent="0.15">
      <c r="A76" s="27"/>
      <c r="K76" s="77"/>
      <c r="AI76" s="115"/>
      <c r="AJ76" s="7"/>
      <c r="AQ76" s="7"/>
      <c r="AR76" s="7"/>
    </row>
    <row r="77" spans="1:65" ht="10.5" customHeight="1" x14ac:dyDescent="0.15">
      <c r="A77" s="61"/>
      <c r="B77" s="61"/>
      <c r="C77" s="61"/>
      <c r="D77" s="61"/>
      <c r="E77" s="61"/>
      <c r="F77" s="61"/>
      <c r="G77" s="61"/>
      <c r="H77" s="61"/>
      <c r="I77" s="62"/>
      <c r="J77" s="62"/>
      <c r="K77" s="62"/>
      <c r="L77" s="62"/>
      <c r="M77" s="62"/>
      <c r="N77" s="62"/>
      <c r="O77" s="62"/>
      <c r="P77" s="62"/>
      <c r="Q77" s="62"/>
      <c r="R77" s="62"/>
      <c r="S77" s="62"/>
      <c r="T77" s="62"/>
      <c r="U77" s="62"/>
      <c r="V77" s="62"/>
      <c r="W77" s="62"/>
      <c r="X77" s="62"/>
      <c r="Y77" s="62"/>
      <c r="Z77" s="62"/>
      <c r="AA77" s="62"/>
      <c r="AB77" s="62"/>
      <c r="AC77" s="62"/>
      <c r="AD77" s="62"/>
      <c r="AE77" s="80"/>
      <c r="AI77" s="115"/>
      <c r="AJ77" s="7"/>
      <c r="AQ77" s="7"/>
      <c r="AR77" s="7"/>
      <c r="AS77" s="51"/>
      <c r="AT77" s="51"/>
      <c r="AU77" s="51"/>
      <c r="AV77" s="51"/>
      <c r="AW77" s="51"/>
      <c r="AX77" s="51"/>
      <c r="AY77" s="51"/>
      <c r="AZ77" s="51"/>
      <c r="BA77" s="51"/>
      <c r="BB77" s="51"/>
      <c r="BC77" s="51"/>
      <c r="BD77" s="51"/>
    </row>
    <row r="78" spans="1:65" ht="10.5" customHeight="1" x14ac:dyDescent="0.15">
      <c r="A78" s="215" t="s">
        <v>119</v>
      </c>
      <c r="B78" s="215"/>
      <c r="C78" s="215"/>
      <c r="D78" s="215"/>
      <c r="E78" s="215"/>
      <c r="F78" s="215"/>
      <c r="G78" s="215"/>
      <c r="H78" s="215"/>
      <c r="I78" s="215"/>
      <c r="J78" s="76" t="s">
        <v>117</v>
      </c>
      <c r="K78" s="62"/>
      <c r="L78" s="62"/>
      <c r="M78" s="62"/>
      <c r="N78" s="62"/>
      <c r="O78" s="62"/>
      <c r="P78" s="62"/>
      <c r="Q78" s="62"/>
      <c r="R78" s="62"/>
      <c r="S78" s="62"/>
      <c r="T78" s="62"/>
      <c r="U78" s="62"/>
      <c r="V78" s="62"/>
      <c r="W78" s="62"/>
      <c r="X78" s="62"/>
      <c r="Y78" s="62"/>
      <c r="Z78" s="62"/>
      <c r="AA78" s="62"/>
      <c r="AB78" s="62"/>
      <c r="AC78" s="62"/>
      <c r="AD78" s="62"/>
      <c r="AE78" s="80"/>
      <c r="AI78" s="115"/>
      <c r="AJ78" s="118"/>
      <c r="AK78" s="35"/>
      <c r="AL78" s="52"/>
      <c r="AQ78" s="7"/>
      <c r="AR78" s="7"/>
      <c r="AS78" s="51"/>
      <c r="AT78" s="51"/>
      <c r="AU78" s="51"/>
      <c r="AV78" s="51"/>
      <c r="AW78" s="51"/>
      <c r="AX78" s="51"/>
      <c r="AY78" s="51"/>
      <c r="AZ78" s="51"/>
      <c r="BA78" s="51"/>
      <c r="BB78" s="51"/>
      <c r="BC78" s="51"/>
      <c r="BD78" s="51"/>
    </row>
    <row r="79" spans="1:65" ht="10.5" customHeight="1" x14ac:dyDescent="0.15">
      <c r="A79" s="215"/>
      <c r="B79" s="215"/>
      <c r="C79" s="215"/>
      <c r="D79" s="215"/>
      <c r="E79" s="215"/>
      <c r="F79" s="215"/>
      <c r="G79" s="215"/>
      <c r="H79" s="215"/>
      <c r="I79" s="215"/>
      <c r="J79" s="76" t="s">
        <v>118</v>
      </c>
      <c r="K79" s="62"/>
      <c r="L79" s="62"/>
      <c r="M79" s="62"/>
      <c r="N79" s="62"/>
      <c r="O79" s="62"/>
      <c r="P79" s="62"/>
      <c r="Q79" s="62"/>
      <c r="R79" s="62"/>
      <c r="S79" s="62"/>
      <c r="T79" s="62"/>
      <c r="U79" s="62"/>
      <c r="V79" s="62"/>
      <c r="W79" s="62"/>
      <c r="X79" s="62"/>
      <c r="Y79" s="62"/>
      <c r="Z79" s="62"/>
      <c r="AA79" s="62"/>
      <c r="AB79" s="62"/>
      <c r="AC79" s="62"/>
      <c r="AD79" s="62"/>
      <c r="AE79" s="62"/>
      <c r="AF79" s="62"/>
      <c r="AG79" s="62"/>
      <c r="AH79" s="83"/>
      <c r="AI79" s="119"/>
      <c r="AJ79" s="118"/>
      <c r="AK79" s="35"/>
      <c r="AL79" s="52"/>
      <c r="AQ79" s="7"/>
      <c r="AR79" s="7"/>
    </row>
    <row r="80" spans="1:65" ht="10.5"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83"/>
      <c r="AI80" s="119"/>
      <c r="AJ80" s="118"/>
      <c r="AK80" s="35"/>
      <c r="AL80" s="52"/>
      <c r="AQ80" s="7"/>
      <c r="AR80" s="7"/>
    </row>
    <row r="81" spans="1:65" ht="9" customHeight="1" x14ac:dyDescent="0.15">
      <c r="A81" s="62"/>
      <c r="J81" s="76"/>
      <c r="M81" s="76"/>
      <c r="N81" s="76"/>
      <c r="O81" s="76"/>
      <c r="P81" s="76"/>
      <c r="Q81" s="76"/>
      <c r="R81" s="76"/>
      <c r="S81" s="76"/>
      <c r="T81" s="76"/>
      <c r="U81" s="76"/>
      <c r="V81" s="76"/>
      <c r="W81" s="76"/>
      <c r="X81" s="76"/>
      <c r="Y81" s="76"/>
      <c r="Z81" s="76"/>
      <c r="AA81" s="76"/>
      <c r="AB81" s="76"/>
      <c r="AC81" s="76"/>
      <c r="AD81" s="76"/>
      <c r="AE81" s="76"/>
      <c r="AH81" s="83"/>
      <c r="AI81" s="119"/>
      <c r="AJ81" s="118"/>
      <c r="AK81" s="35"/>
      <c r="AL81" s="52"/>
      <c r="AQ81" s="7"/>
      <c r="AR81" s="7"/>
    </row>
    <row r="82" spans="1:65" ht="10.5" customHeight="1" x14ac:dyDescent="0.15">
      <c r="A82" s="62"/>
      <c r="M82" s="77"/>
      <c r="N82" s="77"/>
      <c r="O82" s="77"/>
      <c r="P82" s="77"/>
      <c r="Q82" s="77"/>
      <c r="R82" s="77"/>
      <c r="S82" s="77"/>
      <c r="T82" s="77"/>
      <c r="U82" s="77"/>
      <c r="V82" s="77"/>
      <c r="W82" s="77"/>
      <c r="X82" s="77"/>
      <c r="Y82" s="77"/>
      <c r="Z82" s="77"/>
      <c r="AA82" s="77"/>
      <c r="AB82" s="77"/>
      <c r="AC82" s="77"/>
      <c r="AD82" s="77"/>
      <c r="AE82" s="77"/>
      <c r="AH82" s="83"/>
      <c r="AI82" s="119"/>
      <c r="AJ82" s="7"/>
      <c r="AQ82" s="7"/>
      <c r="AR82" s="7"/>
    </row>
    <row r="83" spans="1:65" ht="10.5" customHeight="1" x14ac:dyDescent="0.15">
      <c r="A83" s="33"/>
      <c r="AI83" s="115"/>
      <c r="AJ83" s="7"/>
      <c r="AQ83" s="7"/>
      <c r="AR83" s="7"/>
    </row>
    <row r="84" spans="1:65" ht="10.5" customHeight="1" x14ac:dyDescent="0.15">
      <c r="AF84" s="16"/>
      <c r="AG84" s="16"/>
      <c r="AI84" s="115"/>
      <c r="AJ84" s="7"/>
      <c r="AQ84" s="7"/>
      <c r="AR84" s="7"/>
    </row>
    <row r="85" spans="1:65" ht="10.5" customHeight="1"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F85" s="16"/>
      <c r="AG85" s="16"/>
      <c r="AI85" s="115"/>
      <c r="AJ85" s="49"/>
      <c r="AK85" s="47"/>
      <c r="AL85" s="48"/>
      <c r="AM85" s="49"/>
      <c r="AN85" s="50"/>
      <c r="AO85" s="49"/>
      <c r="AP85" s="48"/>
      <c r="AQ85" s="7"/>
      <c r="AR85" s="7"/>
    </row>
    <row r="86" spans="1:65" ht="10.5" customHeight="1"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F86" s="16"/>
      <c r="AG86" s="16"/>
      <c r="AH86" s="16"/>
      <c r="AI86" s="117"/>
      <c r="AJ86" s="49"/>
      <c r="AK86" s="47"/>
      <c r="AL86" s="48"/>
      <c r="AM86" s="49"/>
      <c r="AN86" s="50"/>
      <c r="AO86" s="49"/>
      <c r="AQ86" s="7"/>
      <c r="AR86" s="7"/>
      <c r="BM86" s="16"/>
    </row>
    <row r="87" spans="1:65" ht="10.5" customHeight="1"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F87" s="16"/>
      <c r="AG87" s="16"/>
      <c r="AH87" s="16"/>
      <c r="AI87" s="117"/>
      <c r="AJ87" s="49"/>
      <c r="AK87" s="47"/>
      <c r="AL87" s="48"/>
      <c r="AM87" s="49"/>
      <c r="AN87" s="50"/>
      <c r="AO87" s="49"/>
      <c r="AQ87" s="7"/>
      <c r="AR87" s="7"/>
      <c r="BM87" s="16"/>
    </row>
    <row r="88" spans="1:65" ht="10.5" customHeight="1"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F88" s="16"/>
      <c r="AG88" s="16"/>
      <c r="AH88" s="16"/>
      <c r="AI88" s="117"/>
      <c r="AJ88" s="49"/>
      <c r="AK88" s="47"/>
      <c r="AL88" s="48"/>
      <c r="AM88" s="49"/>
      <c r="AN88" s="50"/>
      <c r="AO88" s="49"/>
      <c r="AP88" s="48"/>
      <c r="AQ88" s="7"/>
      <c r="AR88" s="7"/>
    </row>
    <row r="89" spans="1:65" ht="10.5" customHeight="1" x14ac:dyDescent="0.15">
      <c r="B89" s="10"/>
      <c r="C89" s="10"/>
      <c r="D89" s="10"/>
      <c r="E89" s="10"/>
      <c r="F89" s="10"/>
      <c r="G89" s="10"/>
      <c r="H89" s="10"/>
      <c r="I89" s="10"/>
      <c r="J89" s="10"/>
      <c r="K89" s="10"/>
      <c r="L89" s="10"/>
      <c r="M89" s="10"/>
      <c r="N89" s="10"/>
      <c r="O89" s="9"/>
      <c r="P89" s="9"/>
      <c r="Q89" s="10"/>
      <c r="R89" s="10"/>
      <c r="S89" s="10"/>
      <c r="T89" s="10"/>
      <c r="U89" s="10"/>
      <c r="V89" s="10"/>
      <c r="W89" s="10"/>
      <c r="X89" s="10"/>
      <c r="Y89" s="10"/>
      <c r="Z89" s="10"/>
      <c r="AA89" s="10"/>
      <c r="AB89" s="10"/>
      <c r="AC89" s="10"/>
      <c r="AD89" s="10"/>
      <c r="AF89" s="16"/>
      <c r="AG89" s="16"/>
      <c r="AH89" s="16"/>
      <c r="AI89" s="117"/>
      <c r="AJ89" s="49"/>
      <c r="AK89" s="47"/>
      <c r="AL89" s="48"/>
      <c r="AM89" s="49"/>
      <c r="AN89" s="50"/>
      <c r="AO89" s="49"/>
      <c r="AP89" s="48"/>
      <c r="AQ89" s="7"/>
      <c r="AR89" s="7"/>
    </row>
    <row r="90" spans="1:65" ht="10.5" customHeight="1"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F90" s="16"/>
      <c r="AG90" s="16"/>
      <c r="AH90" s="16"/>
      <c r="AI90" s="111"/>
      <c r="AJ90" s="16"/>
      <c r="AK90" s="47"/>
      <c r="AL90" s="48"/>
      <c r="AM90" s="49"/>
      <c r="AN90" s="50"/>
      <c r="AO90" s="49"/>
      <c r="AP90" s="48"/>
    </row>
    <row r="91" spans="1:65" ht="10.5" customHeight="1" x14ac:dyDescent="0.15">
      <c r="AF91" s="16"/>
      <c r="AG91" s="16"/>
      <c r="AH91" s="16"/>
      <c r="AI91" s="111"/>
      <c r="AJ91" s="16"/>
      <c r="AK91" s="47"/>
      <c r="AL91" s="48"/>
      <c r="AM91" s="49"/>
      <c r="AN91" s="50"/>
      <c r="AO91" s="49"/>
      <c r="AP91" s="48"/>
    </row>
    <row r="92" spans="1:65" ht="10.5" customHeight="1" x14ac:dyDescent="0.15">
      <c r="B92" s="27"/>
      <c r="C92" s="27"/>
      <c r="D92" s="27"/>
      <c r="E92" s="27"/>
      <c r="F92" s="27"/>
      <c r="G92" s="27"/>
      <c r="H92" s="27"/>
      <c r="I92" s="27"/>
      <c r="J92" s="27"/>
      <c r="K92" s="13"/>
      <c r="L92" s="13"/>
      <c r="M92" s="18"/>
      <c r="N92" s="18"/>
      <c r="O92" s="18"/>
      <c r="P92" s="18"/>
      <c r="Q92" s="18"/>
      <c r="R92" s="18"/>
      <c r="S92" s="18"/>
      <c r="AF92" s="16"/>
      <c r="AG92" s="16"/>
      <c r="AH92" s="16"/>
      <c r="AI92" s="111"/>
      <c r="AJ92" s="16"/>
      <c r="AK92" s="47"/>
      <c r="AL92" s="48"/>
      <c r="AM92" s="49"/>
      <c r="AN92" s="50"/>
      <c r="AO92" s="49"/>
      <c r="AP92" s="48"/>
    </row>
    <row r="93" spans="1:65" ht="10.5" customHeight="1" x14ac:dyDescent="0.15">
      <c r="B93" s="27"/>
      <c r="C93" s="27"/>
      <c r="D93" s="27"/>
      <c r="E93" s="27"/>
      <c r="F93" s="27"/>
      <c r="G93" s="27"/>
      <c r="H93" s="27"/>
      <c r="I93" s="27"/>
      <c r="J93" s="27"/>
      <c r="K93" s="13"/>
      <c r="L93" s="13"/>
      <c r="M93" s="18"/>
      <c r="N93" s="18"/>
      <c r="O93" s="18"/>
      <c r="P93" s="18"/>
      <c r="Q93" s="18"/>
      <c r="R93" s="18"/>
      <c r="S93" s="18"/>
      <c r="AF93" s="16"/>
      <c r="AG93" s="16"/>
      <c r="AH93" s="16"/>
      <c r="AI93" s="111"/>
      <c r="AJ93" s="16"/>
      <c r="AK93" s="47"/>
      <c r="AL93" s="48"/>
      <c r="AM93" s="49"/>
      <c r="AN93" s="50"/>
      <c r="AO93" s="49"/>
      <c r="AP93" s="48"/>
    </row>
    <row r="94" spans="1:65" ht="10.5" customHeight="1" x14ac:dyDescent="0.15">
      <c r="B94" s="63"/>
      <c r="C94" s="64"/>
      <c r="D94" s="9"/>
      <c r="E94" s="9"/>
      <c r="F94" s="9"/>
      <c r="G94" s="9"/>
      <c r="H94" s="9"/>
      <c r="I94" s="9"/>
      <c r="J94" s="9"/>
      <c r="K94" s="9"/>
      <c r="L94" s="9"/>
      <c r="M94" s="9"/>
      <c r="N94" s="9"/>
      <c r="O94" s="9"/>
      <c r="P94" s="9"/>
      <c r="Q94" s="9"/>
      <c r="R94" s="9"/>
      <c r="S94" s="9"/>
      <c r="T94" s="9"/>
      <c r="U94" s="9"/>
      <c r="V94" s="9"/>
      <c r="W94" s="9"/>
      <c r="X94" s="9"/>
      <c r="Y94" s="9"/>
      <c r="Z94" s="9"/>
      <c r="AA94" s="9"/>
      <c r="AB94" s="9"/>
      <c r="AC94" s="9"/>
      <c r="AD94" s="9"/>
      <c r="AF94" s="16"/>
      <c r="AG94" s="16"/>
      <c r="AH94" s="16"/>
      <c r="AI94" s="111"/>
      <c r="AJ94" s="16"/>
      <c r="AK94" s="47"/>
      <c r="AL94" s="48"/>
      <c r="AM94" s="49"/>
      <c r="AN94" s="50"/>
      <c r="AO94" s="49"/>
      <c r="AP94" s="48"/>
    </row>
    <row r="95" spans="1:65" ht="10.5" customHeight="1" x14ac:dyDescent="0.15">
      <c r="B95" s="65"/>
      <c r="C95" s="66"/>
      <c r="D95" s="9"/>
      <c r="E95" s="9"/>
      <c r="F95" s="9"/>
      <c r="G95" s="9"/>
      <c r="H95" s="9"/>
      <c r="I95" s="9"/>
      <c r="J95" s="9"/>
      <c r="K95" s="9"/>
      <c r="L95" s="9"/>
      <c r="M95" s="9"/>
      <c r="N95" s="9"/>
      <c r="O95" s="9"/>
      <c r="P95" s="9"/>
      <c r="Q95" s="9"/>
      <c r="R95" s="9"/>
      <c r="S95" s="9"/>
      <c r="T95" s="9"/>
      <c r="U95" s="9"/>
      <c r="V95" s="9"/>
      <c r="W95" s="9"/>
      <c r="X95" s="9"/>
      <c r="Y95" s="9"/>
      <c r="Z95" s="9"/>
      <c r="AA95" s="9"/>
      <c r="AB95" s="9"/>
      <c r="AC95" s="9"/>
      <c r="AD95" s="9"/>
      <c r="AF95" s="16"/>
      <c r="AG95" s="16"/>
      <c r="AH95" s="16"/>
      <c r="AI95" s="111"/>
      <c r="AJ95" s="16"/>
      <c r="AK95" s="47"/>
      <c r="AL95" s="48"/>
      <c r="AM95" s="49"/>
      <c r="AN95" s="50"/>
      <c r="AO95" s="49"/>
      <c r="AP95" s="48"/>
    </row>
    <row r="96" spans="1:65" ht="10.5" customHeight="1" x14ac:dyDescent="0.15">
      <c r="B96" s="65"/>
      <c r="C96" s="66"/>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F96" s="16"/>
      <c r="AG96" s="16"/>
      <c r="AH96" s="16"/>
      <c r="AI96" s="111"/>
      <c r="AJ96" s="16"/>
      <c r="AK96" s="47"/>
      <c r="AL96" s="48"/>
      <c r="AM96" s="49"/>
      <c r="AN96" s="50"/>
      <c r="AO96" s="49"/>
      <c r="AP96" s="48"/>
    </row>
    <row r="97" spans="1:63" ht="10.5" customHeight="1" x14ac:dyDescent="0.15">
      <c r="B97" s="65"/>
      <c r="C97" s="66"/>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F97" s="16"/>
      <c r="AG97" s="16"/>
      <c r="AH97" s="16"/>
      <c r="AI97" s="111"/>
      <c r="AJ97" s="16"/>
      <c r="AK97" s="47"/>
      <c r="AL97" s="48"/>
      <c r="AM97" s="49"/>
      <c r="AN97" s="50"/>
      <c r="AO97" s="49"/>
      <c r="AP97" s="48"/>
    </row>
    <row r="98" spans="1:63" ht="10.5" customHeight="1" x14ac:dyDescent="0.15">
      <c r="B98" s="65"/>
      <c r="C98" s="66"/>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F98" s="16"/>
      <c r="AG98" s="16"/>
      <c r="AH98" s="16"/>
      <c r="AI98" s="111"/>
      <c r="AJ98" s="16"/>
      <c r="AK98" s="47"/>
      <c r="AL98" s="48"/>
      <c r="AM98" s="49"/>
      <c r="AN98" s="50"/>
      <c r="AO98" s="49"/>
      <c r="AP98" s="48"/>
    </row>
    <row r="99" spans="1:63" ht="10.5" customHeight="1" x14ac:dyDescent="0.15">
      <c r="B99" s="65"/>
      <c r="C99" s="66"/>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F99" s="16"/>
      <c r="AG99" s="16"/>
      <c r="AH99" s="16"/>
      <c r="AI99" s="111"/>
      <c r="AJ99" s="16"/>
      <c r="AK99" s="47"/>
      <c r="AL99" s="48"/>
      <c r="AM99" s="49"/>
      <c r="AN99" s="50"/>
      <c r="AO99" s="49"/>
      <c r="AP99" s="48"/>
    </row>
    <row r="100" spans="1:63" ht="10.5" customHeight="1" x14ac:dyDescent="0.15">
      <c r="B100" s="65"/>
      <c r="C100" s="66"/>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F100" s="16"/>
      <c r="AG100" s="16"/>
      <c r="AH100" s="16"/>
      <c r="AI100" s="111"/>
      <c r="AJ100" s="16"/>
      <c r="AK100" s="47"/>
      <c r="AL100" s="48"/>
      <c r="AM100" s="49"/>
      <c r="AN100" s="50"/>
      <c r="AO100" s="49"/>
      <c r="AP100" s="48"/>
    </row>
    <row r="101" spans="1:63" ht="10.5" customHeight="1" x14ac:dyDescent="0.15">
      <c r="A101" s="123"/>
      <c r="B101" s="65"/>
      <c r="C101" s="66"/>
      <c r="D101" s="68"/>
      <c r="E101" s="68"/>
      <c r="F101" s="68"/>
      <c r="G101" s="68"/>
      <c r="H101" s="68"/>
      <c r="I101" s="68"/>
      <c r="J101" s="68"/>
      <c r="K101" s="33"/>
      <c r="L101" s="33"/>
      <c r="M101" s="33"/>
      <c r="N101" s="33"/>
      <c r="O101" s="33"/>
      <c r="P101" s="33"/>
      <c r="Q101" s="33"/>
      <c r="R101" s="33"/>
      <c r="S101" s="33"/>
      <c r="T101" s="33"/>
      <c r="U101" s="33"/>
      <c r="V101" s="33"/>
      <c r="W101" s="33"/>
      <c r="X101" s="33"/>
      <c r="Y101" s="33"/>
      <c r="Z101" s="33"/>
      <c r="AA101" s="33"/>
      <c r="AB101" s="33"/>
      <c r="AC101" s="33"/>
      <c r="AD101" s="33"/>
      <c r="AF101" s="16"/>
      <c r="AG101" s="16"/>
      <c r="AH101" s="16"/>
      <c r="AI101" s="111"/>
      <c r="AJ101" s="16"/>
      <c r="AK101" s="47"/>
      <c r="AL101" s="48"/>
      <c r="AM101" s="49"/>
      <c r="AN101" s="50"/>
      <c r="AO101" s="49"/>
      <c r="AP101" s="48"/>
    </row>
    <row r="102" spans="1:63" ht="10.5" customHeight="1" x14ac:dyDescent="0.15">
      <c r="B102" s="65"/>
      <c r="C102" s="66"/>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F102" s="16"/>
      <c r="AG102" s="84"/>
      <c r="AH102" s="16"/>
      <c r="AI102" s="111"/>
      <c r="AJ102" s="16"/>
      <c r="AK102" s="47"/>
      <c r="AL102" s="48"/>
      <c r="AM102" s="49"/>
      <c r="AN102" s="50"/>
      <c r="AO102" s="49"/>
      <c r="AP102" s="48"/>
      <c r="AQ102" s="16"/>
      <c r="AR102" s="16"/>
      <c r="AS102" s="16"/>
      <c r="AT102" s="16"/>
      <c r="AU102" s="16"/>
      <c r="AV102" s="16"/>
      <c r="AW102" s="16"/>
      <c r="AX102" s="16"/>
      <c r="AY102" s="16"/>
      <c r="AZ102" s="16"/>
      <c r="BA102" s="16"/>
      <c r="BB102" s="16"/>
      <c r="BC102" s="16"/>
      <c r="BD102" s="16"/>
      <c r="BE102" s="16"/>
      <c r="BF102" s="16"/>
      <c r="BG102" s="16"/>
      <c r="BH102" s="16"/>
      <c r="BI102" s="16"/>
      <c r="BJ102" s="16"/>
      <c r="BK102" s="16"/>
    </row>
    <row r="103" spans="1:63" ht="10.5" customHeight="1" x14ac:dyDescent="0.15">
      <c r="B103" s="65"/>
      <c r="C103" s="66"/>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F103" s="16"/>
      <c r="AG103" s="84"/>
      <c r="AH103" s="16"/>
      <c r="AI103" s="111"/>
      <c r="AJ103" s="84"/>
      <c r="AK103" s="85"/>
      <c r="AL103" s="86"/>
      <c r="AM103" s="87"/>
      <c r="AN103" s="88"/>
      <c r="AO103" s="49"/>
      <c r="AP103" s="48"/>
      <c r="AQ103" s="16"/>
      <c r="AR103" s="16"/>
      <c r="AS103" s="16"/>
      <c r="AT103" s="16"/>
      <c r="AU103" s="16"/>
      <c r="AV103" s="16"/>
      <c r="AW103" s="16"/>
      <c r="AX103" s="16"/>
      <c r="AY103" s="16"/>
      <c r="AZ103" s="16"/>
      <c r="BA103" s="16"/>
      <c r="BB103" s="16"/>
      <c r="BC103" s="16"/>
      <c r="BD103" s="16"/>
      <c r="BE103" s="16"/>
      <c r="BF103" s="16"/>
      <c r="BG103" s="16"/>
      <c r="BH103" s="16"/>
      <c r="BI103" s="16"/>
      <c r="BJ103" s="16"/>
      <c r="BK103" s="16"/>
    </row>
    <row r="104" spans="1:63" ht="10.5" customHeight="1" x14ac:dyDescent="0.15">
      <c r="B104" s="65"/>
      <c r="C104" s="66"/>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F104" s="16"/>
      <c r="AG104" s="16"/>
      <c r="AH104" s="84"/>
      <c r="AI104" s="112"/>
      <c r="AJ104" s="84"/>
      <c r="AK104" s="85"/>
      <c r="AL104" s="86"/>
      <c r="AM104" s="87"/>
      <c r="AN104" s="88"/>
      <c r="AO104" s="49"/>
      <c r="AP104" s="48"/>
      <c r="AQ104" s="16"/>
      <c r="AR104" s="16"/>
      <c r="AS104" s="16"/>
      <c r="AT104" s="16"/>
      <c r="AU104" s="16"/>
      <c r="AV104" s="16"/>
      <c r="AW104" s="16"/>
      <c r="AX104" s="16"/>
      <c r="AY104" s="16"/>
      <c r="AZ104" s="16"/>
      <c r="BA104" s="16"/>
      <c r="BB104" s="16"/>
      <c r="BC104" s="16"/>
      <c r="BD104" s="16"/>
      <c r="BE104" s="16"/>
      <c r="BF104" s="16"/>
      <c r="BG104" s="16"/>
      <c r="BH104" s="16"/>
      <c r="BI104" s="16"/>
      <c r="BJ104" s="16"/>
      <c r="BK104" s="16"/>
    </row>
    <row r="105" spans="1:63" ht="10.5" customHeight="1" x14ac:dyDescent="0.15">
      <c r="B105" s="65"/>
      <c r="C105" s="33"/>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F105" s="16"/>
      <c r="AG105" s="16"/>
      <c r="AH105" s="84"/>
      <c r="AI105" s="112"/>
      <c r="AJ105" s="16"/>
      <c r="AK105" s="47"/>
      <c r="AL105" s="48"/>
      <c r="AM105" s="49"/>
      <c r="AN105" s="50"/>
      <c r="AO105" s="49"/>
      <c r="AP105" s="48"/>
      <c r="AQ105" s="16"/>
      <c r="AR105" s="16"/>
      <c r="AS105" s="16"/>
      <c r="AT105" s="16"/>
      <c r="AU105" s="16"/>
      <c r="AV105" s="16"/>
      <c r="AW105" s="16"/>
      <c r="AX105" s="16"/>
      <c r="AY105" s="16"/>
      <c r="AZ105" s="16"/>
      <c r="BA105" s="16"/>
      <c r="BB105" s="16"/>
      <c r="BC105" s="16"/>
      <c r="BD105" s="16"/>
      <c r="BE105" s="16"/>
      <c r="BF105" s="16"/>
      <c r="BG105" s="16"/>
      <c r="BH105" s="16"/>
      <c r="BI105" s="16"/>
      <c r="BJ105" s="16"/>
      <c r="BK105" s="16"/>
    </row>
    <row r="106" spans="1:63" ht="10.5" customHeight="1" x14ac:dyDescent="0.15">
      <c r="B106" s="70"/>
      <c r="C106" s="71"/>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F106" s="16"/>
      <c r="AG106" s="16"/>
      <c r="AH106" s="16"/>
      <c r="AI106" s="111"/>
      <c r="AJ106" s="16"/>
      <c r="AK106" s="47"/>
      <c r="AL106" s="48"/>
      <c r="AM106" s="49"/>
      <c r="AN106" s="50"/>
      <c r="AO106" s="49"/>
      <c r="AP106" s="48"/>
      <c r="AQ106" s="16"/>
      <c r="AR106" s="16"/>
      <c r="AS106" s="16"/>
      <c r="AT106" s="16"/>
      <c r="AU106" s="16"/>
      <c r="AV106" s="16"/>
      <c r="AW106" s="16"/>
      <c r="AX106" s="16"/>
      <c r="AY106" s="16"/>
      <c r="AZ106" s="16"/>
      <c r="BA106" s="16"/>
      <c r="BB106" s="16"/>
      <c r="BC106" s="16"/>
      <c r="BD106" s="16"/>
      <c r="BE106" s="16"/>
      <c r="BF106" s="16"/>
      <c r="BG106" s="16"/>
      <c r="BH106" s="16"/>
      <c r="BI106" s="16"/>
      <c r="BJ106" s="16"/>
      <c r="BK106" s="16"/>
    </row>
    <row r="107" spans="1:63" ht="10.5" customHeight="1" x14ac:dyDescent="0.15">
      <c r="B107" s="71"/>
      <c r="C107" s="71"/>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F107" s="16"/>
      <c r="AG107" s="16"/>
      <c r="AH107" s="16"/>
      <c r="AI107" s="111"/>
      <c r="AJ107" s="16"/>
      <c r="AK107" s="47"/>
      <c r="AL107" s="48"/>
      <c r="AM107" s="49"/>
      <c r="AN107" s="50"/>
      <c r="AO107" s="49"/>
      <c r="AP107" s="48"/>
      <c r="AQ107" s="16"/>
      <c r="AR107" s="16"/>
      <c r="AS107" s="16"/>
      <c r="AT107" s="16"/>
      <c r="AU107" s="16"/>
      <c r="AV107" s="16"/>
      <c r="AW107" s="16"/>
      <c r="AX107" s="16"/>
      <c r="AY107" s="16"/>
      <c r="AZ107" s="16"/>
      <c r="BA107" s="16"/>
      <c r="BB107" s="16"/>
      <c r="BC107" s="16"/>
      <c r="BD107" s="16"/>
      <c r="BE107" s="16"/>
      <c r="BF107" s="16"/>
      <c r="BG107" s="16"/>
      <c r="BH107" s="16"/>
      <c r="BI107" s="16"/>
      <c r="BJ107" s="16"/>
      <c r="BK107" s="16"/>
    </row>
    <row r="108" spans="1:63" ht="10.5" customHeight="1" x14ac:dyDescent="0.15">
      <c r="A108" s="51"/>
      <c r="B108" s="71"/>
      <c r="C108" s="71"/>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F108" s="81"/>
      <c r="AG108" s="16"/>
      <c r="AH108" s="16"/>
      <c r="AI108" s="111"/>
      <c r="AJ108" s="16"/>
      <c r="AK108" s="47"/>
      <c r="AL108" s="48"/>
      <c r="AM108" s="49"/>
      <c r="AN108" s="50"/>
      <c r="AO108" s="49"/>
      <c r="AP108" s="48"/>
      <c r="AQ108" s="16"/>
      <c r="AR108" s="16"/>
      <c r="AS108" s="16"/>
      <c r="AT108" s="16"/>
      <c r="AU108" s="16"/>
      <c r="AV108" s="16"/>
      <c r="AW108" s="16"/>
      <c r="AX108" s="16"/>
      <c r="AY108" s="16"/>
      <c r="AZ108" s="16"/>
      <c r="BA108" s="16"/>
      <c r="BB108" s="16"/>
      <c r="BC108" s="16"/>
      <c r="BD108" s="16"/>
      <c r="BE108" s="16"/>
      <c r="BF108" s="16"/>
      <c r="BG108" s="16"/>
      <c r="BH108" s="16"/>
      <c r="BI108" s="16"/>
      <c r="BJ108" s="16"/>
      <c r="BK108" s="16"/>
    </row>
    <row r="109" spans="1:63" ht="10.5" customHeight="1" x14ac:dyDescent="0.15">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G109" s="16"/>
      <c r="AH109" s="16"/>
      <c r="AI109" s="111"/>
      <c r="AJ109" s="16"/>
      <c r="AK109" s="47"/>
      <c r="AL109" s="48"/>
      <c r="AM109" s="49"/>
      <c r="AN109" s="50"/>
      <c r="AO109" s="49"/>
      <c r="AP109" s="48"/>
      <c r="AQ109" s="16"/>
      <c r="AR109" s="16"/>
      <c r="AS109" s="16"/>
      <c r="AT109" s="16"/>
      <c r="AU109" s="16"/>
      <c r="AV109" s="16"/>
      <c r="AW109" s="16"/>
      <c r="AX109" s="16"/>
      <c r="AY109" s="16"/>
      <c r="AZ109" s="16"/>
      <c r="BA109" s="16"/>
      <c r="BB109" s="16"/>
      <c r="BC109" s="16"/>
      <c r="BD109" s="16"/>
      <c r="BE109" s="16"/>
      <c r="BF109" s="16"/>
      <c r="BG109" s="16"/>
      <c r="BH109" s="16"/>
      <c r="BI109" s="16"/>
      <c r="BJ109" s="16"/>
      <c r="BK109" s="16"/>
    </row>
    <row r="110" spans="1:63" ht="10.5" customHeight="1" x14ac:dyDescent="0.15">
      <c r="AG110" s="16"/>
      <c r="AH110" s="16"/>
      <c r="AI110" s="111"/>
      <c r="AJ110" s="16"/>
      <c r="AK110" s="47"/>
      <c r="AL110" s="48"/>
      <c r="AM110" s="49"/>
      <c r="AN110" s="50"/>
    </row>
    <row r="111" spans="1:63" ht="10.5" customHeight="1" x14ac:dyDescent="0.15">
      <c r="AH111" s="16"/>
      <c r="AI111" s="111"/>
      <c r="AJ111" s="16"/>
      <c r="AK111" s="47"/>
      <c r="AL111" s="48"/>
      <c r="AM111" s="49"/>
      <c r="AN111" s="50"/>
    </row>
    <row r="112" spans="1:63" ht="10.5" customHeight="1" x14ac:dyDescent="0.15">
      <c r="AH112" s="16"/>
      <c r="AI112" s="111"/>
    </row>
    <row r="113" spans="1:47" ht="10.5" customHeight="1" x14ac:dyDescent="0.15"/>
    <row r="114" spans="1:47" ht="10.5" customHeight="1" x14ac:dyDescent="0.15"/>
    <row r="115" spans="1:47" ht="10.5" customHeight="1" x14ac:dyDescent="0.15"/>
    <row r="116" spans="1:47" ht="10.5" customHeight="1" x14ac:dyDescent="0.1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row>
    <row r="117" spans="1:47" ht="10.5" customHeight="1"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row>
    <row r="118" spans="1:47" ht="10.5" customHeight="1" x14ac:dyDescent="0.1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row>
    <row r="119" spans="1:47" ht="12" customHeight="1" x14ac:dyDescent="0.15">
      <c r="A119" s="51"/>
      <c r="B119" s="51"/>
      <c r="C119" s="51"/>
      <c r="D119" s="51"/>
      <c r="E119" s="51"/>
      <c r="F119" s="51"/>
      <c r="G119" s="51"/>
      <c r="H119" s="51"/>
      <c r="I119" s="33"/>
      <c r="J119" s="33"/>
      <c r="K119" s="33"/>
      <c r="L119" s="33"/>
      <c r="M119" s="33"/>
      <c r="N119" s="33"/>
      <c r="O119" s="33"/>
      <c r="P119" s="33"/>
      <c r="Q119" s="73"/>
      <c r="R119" s="33"/>
      <c r="S119" s="51"/>
      <c r="T119" s="51"/>
      <c r="U119" s="51"/>
      <c r="V119" s="51"/>
      <c r="W119" s="51"/>
      <c r="X119" s="51"/>
      <c r="Y119" s="51"/>
      <c r="Z119" s="51"/>
      <c r="AA119" s="51"/>
      <c r="AB119" s="51"/>
      <c r="AC119" s="51"/>
      <c r="AD119" s="51"/>
      <c r="AE119" s="33"/>
    </row>
    <row r="120" spans="1:47" ht="12" customHeight="1" x14ac:dyDescent="0.3">
      <c r="A120" s="51"/>
      <c r="B120" s="51"/>
      <c r="C120" s="51"/>
      <c r="D120" s="51"/>
      <c r="E120" s="51"/>
      <c r="F120" s="51"/>
      <c r="G120" s="51"/>
      <c r="H120" s="51"/>
      <c r="I120" s="33"/>
      <c r="J120" s="33"/>
      <c r="K120" s="33"/>
      <c r="L120" s="33"/>
      <c r="M120" s="33"/>
      <c r="N120" s="33"/>
      <c r="O120" s="33"/>
      <c r="P120" s="33"/>
      <c r="Q120" s="33"/>
      <c r="R120" s="33"/>
      <c r="S120" s="51"/>
      <c r="T120" s="51"/>
      <c r="U120" s="51"/>
      <c r="V120" s="51"/>
      <c r="W120" s="51"/>
      <c r="X120" s="51"/>
      <c r="Y120" s="51"/>
      <c r="Z120" s="51"/>
      <c r="AA120" s="51"/>
      <c r="AB120" s="51"/>
      <c r="AC120" s="51"/>
      <c r="AD120" s="51"/>
      <c r="AE120" s="33"/>
      <c r="AG120" s="89"/>
    </row>
    <row r="121" spans="1:47" ht="12" customHeight="1" x14ac:dyDescent="0.3">
      <c r="A121" s="72"/>
      <c r="B121" s="72"/>
      <c r="C121" s="33"/>
      <c r="D121" s="33"/>
      <c r="E121" s="33"/>
      <c r="F121" s="33"/>
      <c r="G121" s="33"/>
      <c r="H121" s="33"/>
      <c r="I121" s="33"/>
      <c r="J121" s="33"/>
      <c r="K121" s="33"/>
      <c r="L121" s="33"/>
      <c r="M121" s="33"/>
      <c r="N121" s="33"/>
      <c r="O121" s="33"/>
      <c r="P121" s="33"/>
      <c r="Q121" s="33"/>
      <c r="R121" s="33"/>
      <c r="S121" s="78"/>
      <c r="T121" s="78"/>
      <c r="U121" s="78"/>
      <c r="V121" s="79"/>
      <c r="W121" s="79"/>
      <c r="X121" s="79"/>
      <c r="Y121" s="79"/>
      <c r="Z121" s="79"/>
      <c r="AA121" s="79"/>
      <c r="AB121" s="79"/>
      <c r="AC121" s="79"/>
      <c r="AD121" s="79"/>
      <c r="AE121" s="33"/>
      <c r="AG121" s="89"/>
      <c r="AJ121" s="89"/>
      <c r="AK121" s="90"/>
      <c r="AL121" s="91"/>
      <c r="AM121" s="92"/>
      <c r="AN121" s="94"/>
      <c r="AO121" s="92"/>
      <c r="AP121" s="91"/>
    </row>
    <row r="122" spans="1:47" ht="12" customHeight="1" x14ac:dyDescent="0.3">
      <c r="A122" s="72"/>
      <c r="B122" s="72"/>
      <c r="C122" s="33"/>
      <c r="D122" s="33"/>
      <c r="E122" s="33"/>
      <c r="F122" s="33"/>
      <c r="G122" s="33"/>
      <c r="H122" s="33"/>
      <c r="I122" s="33"/>
      <c r="J122" s="33"/>
      <c r="K122" s="33"/>
      <c r="L122" s="33"/>
      <c r="M122" s="33"/>
      <c r="N122" s="33"/>
      <c r="O122" s="33"/>
      <c r="P122" s="33"/>
      <c r="Q122" s="33"/>
      <c r="R122" s="33"/>
      <c r="S122" s="78"/>
      <c r="T122" s="78"/>
      <c r="U122" s="78"/>
      <c r="V122" s="79"/>
      <c r="W122" s="79"/>
      <c r="X122" s="79"/>
      <c r="Y122" s="79"/>
      <c r="Z122" s="79"/>
      <c r="AA122" s="79"/>
      <c r="AB122" s="79"/>
      <c r="AC122" s="79"/>
      <c r="AD122" s="79"/>
      <c r="AE122" s="33"/>
      <c r="AH122" s="89"/>
      <c r="AI122" s="113"/>
      <c r="AJ122" s="89"/>
      <c r="AK122" s="90"/>
      <c r="AL122" s="91"/>
      <c r="AM122" s="92"/>
      <c r="AN122" s="94"/>
      <c r="AO122" s="92"/>
      <c r="AP122" s="91"/>
    </row>
    <row r="123" spans="1:47" ht="12" customHeight="1" x14ac:dyDescent="0.3">
      <c r="A123" s="72"/>
      <c r="B123" s="72"/>
      <c r="C123" s="33"/>
      <c r="D123" s="33"/>
      <c r="E123" s="33"/>
      <c r="F123" s="33"/>
      <c r="G123" s="33"/>
      <c r="H123" s="33"/>
      <c r="I123" s="33"/>
      <c r="J123" s="33"/>
      <c r="K123" s="33"/>
      <c r="L123" s="33"/>
      <c r="M123" s="33"/>
      <c r="N123" s="33"/>
      <c r="O123" s="33"/>
      <c r="P123" s="33"/>
      <c r="Q123" s="33"/>
      <c r="R123" s="33"/>
      <c r="S123" s="78"/>
      <c r="T123" s="78"/>
      <c r="U123" s="78"/>
      <c r="V123" s="79"/>
      <c r="W123" s="79"/>
      <c r="X123" s="79"/>
      <c r="Y123" s="79"/>
      <c r="Z123" s="79"/>
      <c r="AA123" s="79"/>
      <c r="AB123" s="79"/>
      <c r="AC123" s="79"/>
      <c r="AD123" s="79"/>
      <c r="AE123" s="33"/>
      <c r="AH123" s="89"/>
      <c r="AI123" s="113"/>
      <c r="AM123" s="93"/>
      <c r="AO123" s="93"/>
      <c r="AQ123" s="95"/>
      <c r="AR123" s="95"/>
      <c r="AS123" s="95"/>
      <c r="AT123" s="95"/>
      <c r="AU123" s="95"/>
    </row>
    <row r="124" spans="1:47" ht="12" customHeight="1" x14ac:dyDescent="0.15">
      <c r="A124" s="72"/>
      <c r="B124" s="72"/>
      <c r="C124" s="33"/>
      <c r="D124" s="33"/>
      <c r="E124" s="33"/>
      <c r="F124" s="33"/>
      <c r="G124" s="33"/>
      <c r="H124" s="33"/>
      <c r="I124" s="33"/>
      <c r="J124" s="33"/>
      <c r="K124" s="33"/>
      <c r="L124" s="33"/>
      <c r="M124" s="33"/>
      <c r="N124" s="33"/>
      <c r="O124" s="33"/>
      <c r="P124" s="33"/>
      <c r="Q124" s="33"/>
      <c r="R124" s="33"/>
      <c r="S124" s="78"/>
      <c r="T124" s="78"/>
      <c r="U124" s="78"/>
      <c r="V124" s="79"/>
      <c r="W124" s="79"/>
      <c r="X124" s="79"/>
      <c r="Y124" s="79"/>
      <c r="Z124" s="79"/>
      <c r="AA124" s="79"/>
      <c r="AB124" s="79"/>
      <c r="AC124" s="79"/>
      <c r="AD124" s="79"/>
      <c r="AE124" s="33"/>
      <c r="AM124" s="93"/>
      <c r="AO124" s="93"/>
      <c r="AQ124" s="95"/>
      <c r="AR124" s="95"/>
      <c r="AS124" s="95"/>
      <c r="AT124" s="95"/>
      <c r="AU124" s="95"/>
    </row>
    <row r="125" spans="1:47" ht="12" customHeight="1" x14ac:dyDescent="0.15">
      <c r="A125" s="72"/>
      <c r="B125" s="72"/>
      <c r="C125" s="33"/>
      <c r="D125" s="33"/>
      <c r="E125" s="33"/>
      <c r="F125" s="33"/>
      <c r="G125" s="33"/>
      <c r="H125" s="33"/>
      <c r="I125" s="33"/>
      <c r="J125" s="33"/>
      <c r="K125" s="33"/>
      <c r="L125" s="33"/>
      <c r="M125" s="33"/>
      <c r="N125" s="33"/>
      <c r="O125" s="33"/>
      <c r="P125" s="33"/>
      <c r="Q125" s="33"/>
      <c r="R125" s="33"/>
      <c r="S125" s="78"/>
      <c r="T125" s="78"/>
      <c r="U125" s="78"/>
      <c r="V125" s="79"/>
      <c r="W125" s="79"/>
      <c r="X125" s="79"/>
      <c r="Y125" s="79"/>
      <c r="Z125" s="79"/>
      <c r="AA125" s="79"/>
      <c r="AB125" s="79"/>
      <c r="AC125" s="79"/>
      <c r="AD125" s="79"/>
      <c r="AE125" s="33"/>
      <c r="AM125" s="93"/>
      <c r="AO125" s="93"/>
      <c r="AQ125" s="95"/>
      <c r="AR125" s="95"/>
      <c r="AS125" s="95"/>
      <c r="AT125" s="95"/>
      <c r="AU125" s="95"/>
    </row>
    <row r="126" spans="1:47" ht="12" customHeight="1" x14ac:dyDescent="0.15">
      <c r="A126" s="72"/>
      <c r="B126" s="72"/>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M126" s="93"/>
      <c r="AO126" s="93"/>
      <c r="AQ126" s="95"/>
      <c r="AR126" s="95"/>
      <c r="AS126" s="95"/>
      <c r="AT126" s="95"/>
      <c r="AU126" s="95"/>
    </row>
    <row r="127" spans="1:47" ht="12" customHeight="1" x14ac:dyDescent="0.1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M127" s="93"/>
      <c r="AO127" s="93"/>
      <c r="AQ127" s="95"/>
      <c r="AR127" s="95"/>
      <c r="AS127" s="95"/>
      <c r="AT127" s="95"/>
      <c r="AU127" s="95"/>
    </row>
    <row r="128" spans="1:47" ht="12" customHeight="1" x14ac:dyDescent="0.1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L128" s="52"/>
      <c r="AM128" s="36"/>
      <c r="AN128" s="37"/>
      <c r="AO128" s="36"/>
      <c r="AP128" s="52"/>
      <c r="AQ128" s="51"/>
      <c r="AR128" s="51"/>
      <c r="AS128" s="51"/>
      <c r="AT128" s="51"/>
    </row>
    <row r="129" spans="1:54" ht="12" customHeight="1" x14ac:dyDescent="0.1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L129" s="52"/>
      <c r="AM129" s="36"/>
      <c r="AN129" s="37"/>
      <c r="AO129" s="36"/>
      <c r="AP129" s="52"/>
      <c r="AQ129" s="51"/>
      <c r="AR129" s="51"/>
      <c r="AS129" s="51"/>
      <c r="AT129" s="51"/>
    </row>
    <row r="130" spans="1:54" ht="12" customHeight="1" x14ac:dyDescent="0.1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L130" s="52"/>
      <c r="AM130" s="36"/>
      <c r="AN130" s="37"/>
      <c r="AO130" s="36"/>
      <c r="AP130" s="52"/>
      <c r="AQ130" s="51"/>
      <c r="AR130" s="51"/>
      <c r="AS130" s="51"/>
      <c r="AT130" s="51"/>
    </row>
    <row r="131" spans="1:54" ht="12" customHeight="1" x14ac:dyDescent="0.1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L131" s="52"/>
      <c r="AM131" s="36"/>
      <c r="AN131" s="37"/>
      <c r="AO131" s="36"/>
      <c r="AP131" s="52"/>
      <c r="AQ131" s="51"/>
      <c r="AR131" s="51"/>
      <c r="AS131" s="51"/>
      <c r="AT131" s="51"/>
    </row>
    <row r="132" spans="1:54" ht="12" customHeight="1" x14ac:dyDescent="0.1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L132" s="52"/>
      <c r="AM132" s="36"/>
      <c r="AN132" s="37"/>
      <c r="AO132" s="36"/>
      <c r="AP132" s="52"/>
      <c r="AQ132" s="51"/>
      <c r="AR132" s="51"/>
      <c r="AS132" s="51"/>
      <c r="AT132" s="51"/>
    </row>
    <row r="133" spans="1:54" ht="12" customHeight="1" x14ac:dyDescent="0.15">
      <c r="A133" s="96"/>
      <c r="B133" s="96"/>
      <c r="C133" s="96"/>
      <c r="D133" s="96"/>
      <c r="E133" s="96"/>
      <c r="F133" s="96"/>
      <c r="G133" s="96"/>
      <c r="H133" s="96"/>
      <c r="I133" s="96"/>
      <c r="J133" s="96"/>
      <c r="K133" s="53"/>
      <c r="L133" s="53"/>
      <c r="M133" s="53"/>
      <c r="N133" s="53"/>
      <c r="O133" s="53"/>
      <c r="P133" s="53"/>
      <c r="Q133" s="53"/>
      <c r="R133" s="53"/>
      <c r="S133" s="53"/>
      <c r="T133" s="53"/>
      <c r="U133" s="53"/>
      <c r="V133" s="53"/>
      <c r="W133" s="53"/>
      <c r="X133" s="53"/>
      <c r="Y133" s="53"/>
      <c r="Z133" s="53"/>
      <c r="AA133" s="53"/>
      <c r="AB133" s="53"/>
      <c r="AC133" s="53"/>
      <c r="AD133" s="53"/>
      <c r="AE133" s="33"/>
      <c r="AL133" s="52"/>
      <c r="AM133" s="36"/>
      <c r="AN133" s="37"/>
      <c r="AO133" s="36"/>
      <c r="AP133" s="52"/>
      <c r="AQ133" s="51"/>
      <c r="AR133" s="51"/>
      <c r="AS133" s="51"/>
      <c r="AT133" s="51"/>
    </row>
    <row r="134" spans="1:54" ht="12" customHeight="1" x14ac:dyDescent="0.15">
      <c r="A134" s="96"/>
      <c r="B134" s="96"/>
      <c r="C134" s="96"/>
      <c r="D134" s="96"/>
      <c r="E134" s="96"/>
      <c r="F134" s="96"/>
      <c r="G134" s="96"/>
      <c r="H134" s="96"/>
      <c r="I134" s="96"/>
      <c r="J134" s="96"/>
      <c r="K134" s="53"/>
      <c r="L134" s="53"/>
      <c r="M134" s="53"/>
      <c r="N134" s="53"/>
      <c r="O134" s="53"/>
      <c r="P134" s="53"/>
      <c r="Q134" s="53"/>
      <c r="R134" s="53"/>
      <c r="S134" s="53"/>
      <c r="T134" s="53"/>
      <c r="U134" s="53"/>
      <c r="V134" s="53"/>
      <c r="W134" s="53"/>
      <c r="X134" s="53"/>
      <c r="Y134" s="53"/>
      <c r="Z134" s="53"/>
      <c r="AA134" s="53"/>
      <c r="AB134" s="53"/>
      <c r="AC134" s="53"/>
      <c r="AD134" s="53"/>
      <c r="AE134" s="33"/>
    </row>
    <row r="135" spans="1:54" ht="12" customHeight="1" x14ac:dyDescent="0.2">
      <c r="A135" s="33"/>
      <c r="B135" s="33"/>
      <c r="C135" s="33"/>
      <c r="D135" s="33"/>
      <c r="E135" s="33"/>
      <c r="F135" s="33"/>
      <c r="G135" s="33"/>
      <c r="H135" s="97"/>
      <c r="I135" s="97"/>
      <c r="J135" s="97"/>
      <c r="K135" s="97"/>
      <c r="L135" s="97"/>
      <c r="M135" s="97"/>
      <c r="N135" s="99"/>
      <c r="O135" s="99"/>
      <c r="P135" s="99"/>
      <c r="Q135" s="99"/>
      <c r="R135" s="99"/>
      <c r="S135" s="99"/>
      <c r="T135" s="99"/>
      <c r="U135" s="33"/>
      <c r="V135" s="33"/>
      <c r="W135" s="100"/>
      <c r="X135" s="100"/>
      <c r="Y135" s="100"/>
      <c r="Z135" s="100"/>
      <c r="AA135" s="100"/>
      <c r="AB135" s="100"/>
      <c r="AC135" s="100"/>
      <c r="AD135" s="100"/>
      <c r="AE135" s="100"/>
      <c r="AF135" s="100"/>
      <c r="AG135" s="100"/>
      <c r="AQ135" s="53"/>
      <c r="AR135" s="53"/>
      <c r="AS135" s="53"/>
      <c r="AT135" s="53"/>
      <c r="AU135" s="53"/>
      <c r="AV135" s="53"/>
      <c r="AW135" s="53"/>
      <c r="AX135" s="53"/>
      <c r="AY135" s="53"/>
      <c r="AZ135" s="53"/>
      <c r="BA135" s="53"/>
      <c r="BB135" s="59"/>
    </row>
    <row r="136" spans="1:54" ht="12" customHeight="1" x14ac:dyDescent="0.15">
      <c r="A136" s="33"/>
      <c r="B136" s="69"/>
      <c r="C136" s="69"/>
      <c r="D136" s="69"/>
      <c r="E136" s="69"/>
      <c r="F136" s="69"/>
      <c r="G136" s="69"/>
      <c r="H136" s="39"/>
      <c r="I136" s="39"/>
      <c r="J136" s="39"/>
      <c r="K136" s="39"/>
      <c r="L136" s="39"/>
      <c r="M136" s="39"/>
      <c r="N136" s="99"/>
      <c r="O136" s="99"/>
      <c r="P136" s="99"/>
      <c r="Q136" s="99"/>
      <c r="R136" s="99"/>
      <c r="S136" s="99"/>
      <c r="T136" s="99"/>
      <c r="U136" s="33"/>
      <c r="V136" s="33"/>
      <c r="W136" s="100"/>
      <c r="X136" s="100"/>
      <c r="Y136" s="100"/>
      <c r="Z136" s="100"/>
      <c r="AA136" s="100"/>
      <c r="AB136" s="100"/>
      <c r="AC136" s="100"/>
      <c r="AD136" s="100"/>
      <c r="AE136" s="100"/>
      <c r="AF136" s="100"/>
      <c r="AG136" s="100"/>
      <c r="AJ136" s="100"/>
      <c r="AQ136" s="53"/>
      <c r="AR136" s="53"/>
      <c r="AS136" s="53"/>
      <c r="AT136" s="53"/>
      <c r="AU136" s="53"/>
      <c r="AV136" s="53"/>
      <c r="AW136" s="53"/>
      <c r="AX136" s="53"/>
      <c r="AY136" s="53"/>
      <c r="AZ136" s="53"/>
      <c r="BA136" s="53"/>
      <c r="BB136" s="59"/>
    </row>
    <row r="137" spans="1:54" ht="12" customHeight="1" x14ac:dyDescent="0.15">
      <c r="A137" s="33"/>
      <c r="B137" s="69"/>
      <c r="C137" s="69"/>
      <c r="D137" s="69"/>
      <c r="E137" s="69"/>
      <c r="F137" s="69"/>
      <c r="G137" s="69"/>
      <c r="H137" s="39"/>
      <c r="I137" s="39"/>
      <c r="J137" s="39"/>
      <c r="K137" s="39"/>
      <c r="L137" s="39"/>
      <c r="M137" s="39"/>
      <c r="N137" s="99"/>
      <c r="O137" s="99"/>
      <c r="P137" s="99"/>
      <c r="Q137" s="99"/>
      <c r="R137" s="99"/>
      <c r="S137" s="99"/>
      <c r="T137" s="99"/>
      <c r="U137" s="33"/>
      <c r="V137" s="33"/>
      <c r="W137" s="100"/>
      <c r="X137" s="100"/>
      <c r="Y137" s="100"/>
      <c r="Z137" s="100"/>
      <c r="AA137" s="100"/>
      <c r="AB137" s="100"/>
      <c r="AC137" s="100"/>
      <c r="AD137" s="100"/>
      <c r="AE137" s="100"/>
      <c r="AF137" s="100"/>
      <c r="AG137" s="100"/>
      <c r="AH137" s="100"/>
      <c r="AI137" s="114"/>
      <c r="AJ137" s="100"/>
    </row>
    <row r="138" spans="1:54" ht="12" customHeight="1" x14ac:dyDescent="0.15">
      <c r="A138" s="33"/>
      <c r="B138" s="33"/>
      <c r="C138" s="33"/>
      <c r="D138" s="33"/>
      <c r="E138" s="33"/>
      <c r="F138" s="33"/>
      <c r="G138" s="33"/>
      <c r="H138" s="33"/>
      <c r="I138" s="33"/>
      <c r="J138" s="33"/>
      <c r="K138" s="33"/>
      <c r="L138" s="33"/>
      <c r="M138" s="33"/>
      <c r="N138" s="33"/>
      <c r="O138" s="33"/>
      <c r="P138" s="33"/>
      <c r="Q138" s="33"/>
      <c r="R138" s="33"/>
      <c r="S138" s="33"/>
      <c r="T138" s="33"/>
      <c r="U138" s="33"/>
      <c r="V138" s="33"/>
      <c r="W138" s="100"/>
      <c r="X138" s="100"/>
      <c r="Y138" s="100"/>
      <c r="Z138" s="100"/>
      <c r="AA138" s="100"/>
      <c r="AB138" s="100"/>
      <c r="AC138" s="100"/>
      <c r="AD138" s="100"/>
      <c r="AE138" s="100"/>
      <c r="AF138" s="100"/>
      <c r="AG138" s="100"/>
      <c r="AH138" s="100"/>
      <c r="AI138" s="114"/>
      <c r="AJ138" s="100"/>
      <c r="AK138" s="102"/>
    </row>
    <row r="139" spans="1:54" ht="12" customHeight="1" x14ac:dyDescent="0.15">
      <c r="W139" s="98"/>
      <c r="X139" s="98"/>
      <c r="Y139" s="98"/>
      <c r="Z139" s="98"/>
      <c r="AA139" s="98"/>
      <c r="AB139" s="98"/>
      <c r="AC139" s="98"/>
      <c r="AD139" s="98"/>
      <c r="AE139" s="98"/>
      <c r="AF139" s="100"/>
      <c r="AG139" s="100"/>
      <c r="AH139" s="100"/>
      <c r="AI139" s="114"/>
      <c r="AJ139" s="100"/>
      <c r="AK139" s="102"/>
    </row>
    <row r="140" spans="1:54" ht="12" customHeight="1" x14ac:dyDescent="0.15">
      <c r="W140" s="98"/>
      <c r="X140" s="98"/>
      <c r="Y140" s="98"/>
      <c r="Z140" s="98"/>
      <c r="AA140" s="98"/>
      <c r="AB140" s="98"/>
      <c r="AC140" s="98"/>
      <c r="AD140" s="98"/>
      <c r="AE140" s="98"/>
      <c r="AF140" s="100"/>
      <c r="AG140" s="100"/>
      <c r="AH140" s="100"/>
      <c r="AI140" s="114"/>
      <c r="AJ140" s="100"/>
      <c r="AK140" s="102"/>
    </row>
    <row r="141" spans="1:54" ht="12" customHeight="1" x14ac:dyDescent="0.15">
      <c r="W141" s="98"/>
      <c r="X141" s="98"/>
      <c r="Y141" s="98"/>
      <c r="Z141" s="98"/>
      <c r="AA141" s="98"/>
      <c r="AB141" s="98"/>
      <c r="AC141" s="98"/>
      <c r="AD141" s="98"/>
      <c r="AE141" s="98"/>
      <c r="AF141" s="100"/>
      <c r="AG141" s="100"/>
      <c r="AH141" s="100"/>
      <c r="AI141" s="114"/>
      <c r="AJ141" s="100"/>
      <c r="AK141" s="102"/>
    </row>
    <row r="142" spans="1:54" ht="12" customHeight="1" x14ac:dyDescent="0.15">
      <c r="W142" s="98"/>
      <c r="X142" s="98"/>
      <c r="Y142" s="98"/>
      <c r="Z142" s="98"/>
      <c r="AA142" s="98"/>
      <c r="AB142" s="98"/>
      <c r="AC142" s="98"/>
      <c r="AD142" s="98"/>
      <c r="AE142" s="98"/>
      <c r="AF142" s="100"/>
      <c r="AG142" s="100"/>
      <c r="AH142" s="100"/>
      <c r="AI142" s="114"/>
      <c r="AJ142" s="100"/>
      <c r="AK142" s="102"/>
    </row>
    <row r="143" spans="1:54" ht="12" customHeight="1" x14ac:dyDescent="0.15">
      <c r="W143" s="98"/>
      <c r="X143" s="98"/>
      <c r="Y143" s="98"/>
      <c r="Z143" s="98"/>
      <c r="AA143" s="98"/>
      <c r="AB143" s="98"/>
      <c r="AC143" s="98"/>
      <c r="AD143" s="98"/>
      <c r="AE143" s="98"/>
      <c r="AF143" s="100"/>
      <c r="AG143" s="100"/>
      <c r="AH143" s="100"/>
      <c r="AI143" s="114"/>
      <c r="AJ143" s="100"/>
      <c r="AL143" s="103"/>
      <c r="AM143" s="104"/>
      <c r="AN143" s="105"/>
      <c r="AO143" s="104"/>
      <c r="AP143" s="103"/>
      <c r="AQ143" s="12"/>
      <c r="AR143" s="12"/>
      <c r="AS143" s="12"/>
      <c r="AT143" s="12"/>
      <c r="AU143" s="12"/>
      <c r="AV143" s="12"/>
      <c r="AW143" s="12"/>
      <c r="AX143" s="12"/>
    </row>
    <row r="144" spans="1:54" ht="12" customHeight="1" x14ac:dyDescent="0.15">
      <c r="W144" s="98"/>
      <c r="X144" s="98"/>
      <c r="Y144" s="98"/>
      <c r="Z144" s="98"/>
      <c r="AA144" s="98"/>
      <c r="AB144" s="98"/>
      <c r="AC144" s="98"/>
      <c r="AD144" s="98"/>
      <c r="AE144" s="98"/>
      <c r="AF144" s="100"/>
      <c r="AG144" s="100"/>
      <c r="AH144" s="100"/>
      <c r="AI144" s="114"/>
      <c r="AJ144" s="100"/>
      <c r="AL144" s="103"/>
      <c r="AM144" s="104"/>
      <c r="AN144" s="105"/>
      <c r="AO144" s="104"/>
      <c r="AP144" s="103"/>
      <c r="AQ144" s="12"/>
      <c r="AR144" s="12"/>
      <c r="AS144" s="12"/>
      <c r="AT144" s="12"/>
      <c r="AU144" s="12"/>
      <c r="AV144" s="12"/>
      <c r="AW144" s="12"/>
      <c r="AX144" s="12"/>
    </row>
    <row r="145" spans="1:36" ht="12" customHeight="1" x14ac:dyDescent="0.15">
      <c r="AH145" s="100"/>
      <c r="AI145" s="114"/>
      <c r="AJ145" s="100"/>
    </row>
    <row r="146" spans="1:36" ht="12" customHeight="1" x14ac:dyDescent="0.2">
      <c r="A146" s="98"/>
      <c r="Q146" s="101"/>
      <c r="R146" s="101"/>
      <c r="S146" s="101"/>
      <c r="AH146" s="100"/>
      <c r="AI146" s="114"/>
    </row>
    <row r="147" spans="1:36" ht="12" customHeight="1" x14ac:dyDescent="0.2">
      <c r="Q147" s="101"/>
      <c r="R147" s="101"/>
      <c r="S147" s="101"/>
    </row>
    <row r="148" spans="1:36" ht="12" customHeight="1" x14ac:dyDescent="0.15">
      <c r="W148" s="98"/>
    </row>
  </sheetData>
  <sheetProtection algorithmName="SHA-512" hashValue="6MSraePciCk7eORGawDbN/ladrmuK2JOkoQXn4mxnNtxAADcI4AnXATlAP3RZicV0S9/E5oTHTJkI1zxcOS5VQ==" saltValue="zl3XBIAxJYOyi0iuicxGeg==" spinCount="100000" sheet="1" objects="1" scenarios="1"/>
  <mergeCells count="185">
    <mergeCell ref="AF38:AG38"/>
    <mergeCell ref="C38:D38"/>
    <mergeCell ref="C44:D44"/>
    <mergeCell ref="E44:X44"/>
    <mergeCell ref="Y44:AB44"/>
    <mergeCell ref="AC44:AE44"/>
    <mergeCell ref="AF44:AG44"/>
    <mergeCell ref="B72:E73"/>
    <mergeCell ref="A78:I79"/>
    <mergeCell ref="B30:B38"/>
    <mergeCell ref="Y38:AB38"/>
    <mergeCell ref="AC38:AE38"/>
    <mergeCell ref="E38:X38"/>
    <mergeCell ref="B39:B47"/>
    <mergeCell ref="AA59:AA60"/>
    <mergeCell ref="AB59:AB60"/>
    <mergeCell ref="AC59:AD60"/>
    <mergeCell ref="AE59:AE60"/>
    <mergeCell ref="AF59:AG60"/>
    <mergeCell ref="B61:N61"/>
    <mergeCell ref="Q61:AG61"/>
    <mergeCell ref="L57:O58"/>
    <mergeCell ref="P57:AD58"/>
    <mergeCell ref="A59:A60"/>
    <mergeCell ref="B59:E60"/>
    <mergeCell ref="F59:N60"/>
    <mergeCell ref="P59:P60"/>
    <mergeCell ref="Q59:U60"/>
    <mergeCell ref="V59:W60"/>
    <mergeCell ref="X59:X60"/>
    <mergeCell ref="Y59:Z60"/>
    <mergeCell ref="B55:B56"/>
    <mergeCell ref="C55:F56"/>
    <mergeCell ref="G55:G56"/>
    <mergeCell ref="H55:K56"/>
    <mergeCell ref="L55:O56"/>
    <mergeCell ref="P55:AD56"/>
    <mergeCell ref="R50:U51"/>
    <mergeCell ref="V50:V51"/>
    <mergeCell ref="X50:X51"/>
    <mergeCell ref="Y50:AC51"/>
    <mergeCell ref="AD50:AD51"/>
    <mergeCell ref="A53:A54"/>
    <mergeCell ref="B53:F54"/>
    <mergeCell ref="C50:G51"/>
    <mergeCell ref="H50:H51"/>
    <mergeCell ref="J50:J51"/>
    <mergeCell ref="K50:N51"/>
    <mergeCell ref="O50:O51"/>
    <mergeCell ref="Q50:Q51"/>
    <mergeCell ref="C47:D47"/>
    <mergeCell ref="E47:X47"/>
    <mergeCell ref="Y47:AB47"/>
    <mergeCell ref="AC47:AE47"/>
    <mergeCell ref="AF47:AG47"/>
    <mergeCell ref="C48:I49"/>
    <mergeCell ref="K48:P49"/>
    <mergeCell ref="R48:W49"/>
    <mergeCell ref="Y48:AE49"/>
    <mergeCell ref="C45:D45"/>
    <mergeCell ref="E45:X45"/>
    <mergeCell ref="Y45:AB45"/>
    <mergeCell ref="AC45:AE45"/>
    <mergeCell ref="AF45:AG45"/>
    <mergeCell ref="C46:D46"/>
    <mergeCell ref="E46:X46"/>
    <mergeCell ref="Y46:AB46"/>
    <mergeCell ref="AC46:AE46"/>
    <mergeCell ref="AF46:AG46"/>
    <mergeCell ref="C42:D42"/>
    <mergeCell ref="E42:X42"/>
    <mergeCell ref="Y42:AB42"/>
    <mergeCell ref="AC42:AE42"/>
    <mergeCell ref="AF42:AG42"/>
    <mergeCell ref="C43:D43"/>
    <mergeCell ref="E43:X43"/>
    <mergeCell ref="Y43:AB43"/>
    <mergeCell ref="AC43:AE43"/>
    <mergeCell ref="AF43:AG43"/>
    <mergeCell ref="AF40:AG40"/>
    <mergeCell ref="C41:D41"/>
    <mergeCell ref="E41:X41"/>
    <mergeCell ref="Y41:AB41"/>
    <mergeCell ref="AC41:AE41"/>
    <mergeCell ref="AF41:AG41"/>
    <mergeCell ref="C39:D39"/>
    <mergeCell ref="E39:X39"/>
    <mergeCell ref="Y39:AB39"/>
    <mergeCell ref="AC39:AE39"/>
    <mergeCell ref="AF39:AG39"/>
    <mergeCell ref="C40:D40"/>
    <mergeCell ref="E40:X40"/>
    <mergeCell ref="Y40:AB40"/>
    <mergeCell ref="AC40:AE40"/>
    <mergeCell ref="C36:D36"/>
    <mergeCell ref="E36:X36"/>
    <mergeCell ref="Y36:AB36"/>
    <mergeCell ref="AC36:AE36"/>
    <mergeCell ref="AF36:AG36"/>
    <mergeCell ref="C37:D37"/>
    <mergeCell ref="E37:X37"/>
    <mergeCell ref="Y37:AB37"/>
    <mergeCell ref="AC37:AE37"/>
    <mergeCell ref="AF37:AG37"/>
    <mergeCell ref="C34:D34"/>
    <mergeCell ref="E34:X34"/>
    <mergeCell ref="Y34:AB34"/>
    <mergeCell ref="AC34:AE34"/>
    <mergeCell ref="AF34:AG34"/>
    <mergeCell ref="C35:D35"/>
    <mergeCell ref="E35:X35"/>
    <mergeCell ref="Y35:AB35"/>
    <mergeCell ref="AC35:AE35"/>
    <mergeCell ref="AF35:AG35"/>
    <mergeCell ref="AF32:AG32"/>
    <mergeCell ref="C33:D33"/>
    <mergeCell ref="E33:X33"/>
    <mergeCell ref="Y33:AB33"/>
    <mergeCell ref="AC33:AE33"/>
    <mergeCell ref="AF33:AG33"/>
    <mergeCell ref="AF30:AG30"/>
    <mergeCell ref="C31:D31"/>
    <mergeCell ref="E31:X31"/>
    <mergeCell ref="Y31:AB31"/>
    <mergeCell ref="AC31:AE31"/>
    <mergeCell ref="AF31:AG31"/>
    <mergeCell ref="Y29:AB29"/>
    <mergeCell ref="AC29:AE29"/>
    <mergeCell ref="C30:D30"/>
    <mergeCell ref="E30:X30"/>
    <mergeCell ref="Y30:AB30"/>
    <mergeCell ref="AC30:AE30"/>
    <mergeCell ref="C32:D32"/>
    <mergeCell ref="E32:X32"/>
    <mergeCell ref="Y32:AB32"/>
    <mergeCell ref="AC32:AE32"/>
    <mergeCell ref="A26:A27"/>
    <mergeCell ref="B26:P27"/>
    <mergeCell ref="Q26:Q27"/>
    <mergeCell ref="S26:U27"/>
    <mergeCell ref="V26:V27"/>
    <mergeCell ref="C29:D29"/>
    <mergeCell ref="E29:X29"/>
    <mergeCell ref="B21:D22"/>
    <mergeCell ref="E21:E22"/>
    <mergeCell ref="F21:H22"/>
    <mergeCell ref="V21:X22"/>
    <mergeCell ref="Y21:AF22"/>
    <mergeCell ref="E23:G24"/>
    <mergeCell ref="H23:T24"/>
    <mergeCell ref="B19:D20"/>
    <mergeCell ref="E19:S20"/>
    <mergeCell ref="T19:T20"/>
    <mergeCell ref="V19:X20"/>
    <mergeCell ref="Y19:AF20"/>
    <mergeCell ref="AG19:AG20"/>
    <mergeCell ref="E14:G15"/>
    <mergeCell ref="H14:T15"/>
    <mergeCell ref="V14:X15"/>
    <mergeCell ref="Y14:AF15"/>
    <mergeCell ref="A17:A18"/>
    <mergeCell ref="B17:Q18"/>
    <mergeCell ref="Y10:AF11"/>
    <mergeCell ref="AG10:AG11"/>
    <mergeCell ref="B12:D13"/>
    <mergeCell ref="E12:E13"/>
    <mergeCell ref="F12:H13"/>
    <mergeCell ref="V12:X13"/>
    <mergeCell ref="Y12:AF13"/>
    <mergeCell ref="A8:A9"/>
    <mergeCell ref="B8:G9"/>
    <mergeCell ref="B10:D11"/>
    <mergeCell ref="E10:S11"/>
    <mergeCell ref="T10:T11"/>
    <mergeCell ref="V10:X11"/>
    <mergeCell ref="A1:K3"/>
    <mergeCell ref="L1:AG3"/>
    <mergeCell ref="A5:A6"/>
    <mergeCell ref="B5:D6"/>
    <mergeCell ref="E5:G6"/>
    <mergeCell ref="H5:H6"/>
    <mergeCell ref="I5:J6"/>
    <mergeCell ref="K5:K6"/>
    <mergeCell ref="L5:M6"/>
    <mergeCell ref="N5:N6"/>
  </mergeCells>
  <phoneticPr fontId="36"/>
  <conditionalFormatting sqref="F12">
    <cfRule type="expression" dxfId="78" priority="55">
      <formula>$F$12=""</formula>
    </cfRule>
  </conditionalFormatting>
  <conditionalFormatting sqref="AF31">
    <cfRule type="expression" dxfId="77" priority="50">
      <formula>$AC$31</formula>
    </cfRule>
  </conditionalFormatting>
  <conditionalFormatting sqref="AF32:AG32">
    <cfRule type="expression" dxfId="76" priority="49">
      <formula>$AC$32</formula>
    </cfRule>
  </conditionalFormatting>
  <conditionalFormatting sqref="AF33:AG33">
    <cfRule type="expression" dxfId="75" priority="48">
      <formula>$AC$33</formula>
    </cfRule>
  </conditionalFormatting>
  <conditionalFormatting sqref="AF34:AG34">
    <cfRule type="expression" dxfId="74" priority="47">
      <formula>$AC$34</formula>
    </cfRule>
  </conditionalFormatting>
  <conditionalFormatting sqref="AF35:AG35">
    <cfRule type="expression" dxfId="73" priority="46">
      <formula>$AC$35</formula>
    </cfRule>
  </conditionalFormatting>
  <conditionalFormatting sqref="AF36:AG36">
    <cfRule type="expression" dxfId="72" priority="45">
      <formula>$AC$36</formula>
    </cfRule>
  </conditionalFormatting>
  <conditionalFormatting sqref="AF37:AG38">
    <cfRule type="expression" dxfId="71" priority="44">
      <formula>$AC$37</formula>
    </cfRule>
  </conditionalFormatting>
  <conditionalFormatting sqref="AF39:AG39">
    <cfRule type="expression" dxfId="70" priority="43">
      <formula>$AC$39</formula>
    </cfRule>
  </conditionalFormatting>
  <conditionalFormatting sqref="AF40:AG40">
    <cfRule type="expression" dxfId="69" priority="42">
      <formula>$AC$40</formula>
    </cfRule>
  </conditionalFormatting>
  <conditionalFormatting sqref="AF42:AG42">
    <cfRule type="expression" dxfId="68" priority="40">
      <formula>$AC$42</formula>
    </cfRule>
  </conditionalFormatting>
  <conditionalFormatting sqref="AF43:AG44">
    <cfRule type="expression" dxfId="67" priority="39">
      <formula>$AC$43</formula>
    </cfRule>
  </conditionalFormatting>
  <conditionalFormatting sqref="AF45:AG45">
    <cfRule type="expression" dxfId="66" priority="38">
      <formula>$AC$45</formula>
    </cfRule>
  </conditionalFormatting>
  <conditionalFormatting sqref="AF46:AG46">
    <cfRule type="expression" dxfId="65" priority="37">
      <formula>$AC$46</formula>
    </cfRule>
  </conditionalFormatting>
  <conditionalFormatting sqref="AF47:AG47">
    <cfRule type="expression" dxfId="64" priority="36">
      <formula>$AC$47</formula>
    </cfRule>
  </conditionalFormatting>
  <conditionalFormatting sqref="E5:G6">
    <cfRule type="expression" dxfId="63" priority="60">
      <formula>$E$5=""</formula>
    </cfRule>
  </conditionalFormatting>
  <conditionalFormatting sqref="I5:J6">
    <cfRule type="expression" dxfId="62" priority="59">
      <formula>$I$5=""</formula>
    </cfRule>
  </conditionalFormatting>
  <conditionalFormatting sqref="L5:M6">
    <cfRule type="expression" dxfId="61" priority="58">
      <formula>$L$5=""</formula>
    </cfRule>
  </conditionalFormatting>
  <conditionalFormatting sqref="E10:S11">
    <cfRule type="expression" dxfId="60" priority="57">
      <formula>$E$10=""</formula>
    </cfRule>
  </conditionalFormatting>
  <conditionalFormatting sqref="Y10:AF11">
    <cfRule type="expression" dxfId="59" priority="56">
      <formula>$Y$10=""</formula>
    </cfRule>
  </conditionalFormatting>
  <conditionalFormatting sqref="Y12:AF13">
    <cfRule type="expression" dxfId="58" priority="52">
      <formula>$Y$12=""</formula>
    </cfRule>
  </conditionalFormatting>
  <conditionalFormatting sqref="E14:G15">
    <cfRule type="expression" dxfId="57" priority="54">
      <formula>$E$14=""</formula>
    </cfRule>
  </conditionalFormatting>
  <conditionalFormatting sqref="H14:T15">
    <cfRule type="expression" dxfId="56" priority="53">
      <formula>$H$14=""</formula>
    </cfRule>
  </conditionalFormatting>
  <conditionalFormatting sqref="Y14:AF15">
    <cfRule type="expression" dxfId="55" priority="51">
      <formula>$Y$14=""</formula>
    </cfRule>
  </conditionalFormatting>
  <conditionalFormatting sqref="AC30:AE30">
    <cfRule type="expression" dxfId="54" priority="35">
      <formula>$AI$30="ng"</formula>
    </cfRule>
    <cfRule type="expression" dxfId="53" priority="61">
      <formula>$AC$30</formula>
    </cfRule>
    <cfRule type="expression" dxfId="52" priority="62">
      <formula>$AQ$30=1</formula>
    </cfRule>
  </conditionalFormatting>
  <conditionalFormatting sqref="AC31:AE31">
    <cfRule type="expression" dxfId="51" priority="34">
      <formula>$AI$31="ng"</formula>
    </cfRule>
    <cfRule type="expression" dxfId="50" priority="63">
      <formula>$AC$31</formula>
    </cfRule>
    <cfRule type="expression" dxfId="49" priority="64">
      <formula>$AQ$30=2</formula>
    </cfRule>
  </conditionalFormatting>
  <conditionalFormatting sqref="AC32:AE32">
    <cfRule type="expression" dxfId="48" priority="33">
      <formula>$AI$32="ng"</formula>
    </cfRule>
    <cfRule type="expression" dxfId="47" priority="65">
      <formula>$AC$32</formula>
    </cfRule>
    <cfRule type="expression" dxfId="46" priority="66">
      <formula>$AQ$30=3</formula>
    </cfRule>
  </conditionalFormatting>
  <conditionalFormatting sqref="AC33:AE33">
    <cfRule type="expression" dxfId="45" priority="32">
      <formula>$AI$33="ng"</formula>
    </cfRule>
    <cfRule type="expression" dxfId="44" priority="67">
      <formula>$AC$33</formula>
    </cfRule>
    <cfRule type="expression" dxfId="43" priority="68">
      <formula>$AQ$30=4</formula>
    </cfRule>
  </conditionalFormatting>
  <conditionalFormatting sqref="AC34:AE34">
    <cfRule type="expression" dxfId="42" priority="31">
      <formula>$AI$34="ng"</formula>
    </cfRule>
    <cfRule type="expression" dxfId="41" priority="69">
      <formula>$AC$34</formula>
    </cfRule>
    <cfRule type="expression" dxfId="40" priority="70">
      <formula>$AQ$30=5</formula>
    </cfRule>
  </conditionalFormatting>
  <conditionalFormatting sqref="AC35:AE35">
    <cfRule type="expression" dxfId="39" priority="30">
      <formula>$AI$35="ng"</formula>
    </cfRule>
    <cfRule type="expression" dxfId="38" priority="71">
      <formula>$AC$35</formula>
    </cfRule>
    <cfRule type="expression" dxfId="37" priority="72">
      <formula>$AQ$30=6</formula>
    </cfRule>
  </conditionalFormatting>
  <conditionalFormatting sqref="AC36:AE36">
    <cfRule type="expression" dxfId="36" priority="29">
      <formula>$AI$36="ng"</formula>
    </cfRule>
    <cfRule type="expression" dxfId="35" priority="73">
      <formula>$AC$36</formula>
    </cfRule>
    <cfRule type="expression" dxfId="34" priority="74">
      <formula>$AQ$30=7</formula>
    </cfRule>
  </conditionalFormatting>
  <conditionalFormatting sqref="AC39:AE39">
    <cfRule type="expression" dxfId="33" priority="27">
      <formula>$AI$39="ng"</formula>
    </cfRule>
    <cfRule type="expression" dxfId="32" priority="77">
      <formula>$AC$39</formula>
    </cfRule>
    <cfRule type="expression" dxfId="31" priority="78">
      <formula>$AQ$30=10</formula>
    </cfRule>
  </conditionalFormatting>
  <conditionalFormatting sqref="AC40:AE40">
    <cfRule type="expression" dxfId="30" priority="26">
      <formula>$AI$40="ng"</formula>
    </cfRule>
    <cfRule type="expression" dxfId="29" priority="79">
      <formula>$AC$40</formula>
    </cfRule>
    <cfRule type="expression" dxfId="28" priority="80">
      <formula>$AQ$30=11</formula>
    </cfRule>
  </conditionalFormatting>
  <conditionalFormatting sqref="AC41:AE41">
    <cfRule type="expression" dxfId="27" priority="25">
      <formula>$AI$41="ng"</formula>
    </cfRule>
    <cfRule type="expression" dxfId="26" priority="81">
      <formula>$AC$41</formula>
    </cfRule>
    <cfRule type="expression" dxfId="25" priority="82">
      <formula>$AQ$30=12</formula>
    </cfRule>
  </conditionalFormatting>
  <conditionalFormatting sqref="AC42:AE42">
    <cfRule type="expression" dxfId="24" priority="24">
      <formula>$AI$42="ng"</formula>
    </cfRule>
    <cfRule type="expression" dxfId="23" priority="83">
      <formula>$AC$42</formula>
    </cfRule>
    <cfRule type="expression" dxfId="22" priority="84">
      <formula>$AQ$30=13</formula>
    </cfRule>
  </conditionalFormatting>
  <conditionalFormatting sqref="AC38:AE38">
    <cfRule type="expression" dxfId="21" priority="28">
      <formula>$AI$38="ng"</formula>
    </cfRule>
    <cfRule type="expression" dxfId="20" priority="75">
      <formula>$AC$38</formula>
    </cfRule>
    <cfRule type="expression" dxfId="19" priority="76">
      <formula>$AQ$30=9</formula>
    </cfRule>
  </conditionalFormatting>
  <conditionalFormatting sqref="AC37:AE37">
    <cfRule type="expression" dxfId="18" priority="17">
      <formula>$AI$37="ng"</formula>
    </cfRule>
    <cfRule type="expression" dxfId="17" priority="18">
      <formula>$AC$37</formula>
    </cfRule>
    <cfRule type="expression" dxfId="16" priority="19">
      <formula>$AQ$30=8</formula>
    </cfRule>
  </conditionalFormatting>
  <conditionalFormatting sqref="AF41:AG41">
    <cfRule type="expression" dxfId="15" priority="16">
      <formula>$AC$40</formula>
    </cfRule>
  </conditionalFormatting>
  <conditionalFormatting sqref="AC43:AE43">
    <cfRule type="expression" dxfId="14" priority="13">
      <formula>$AI$43="ng"</formula>
    </cfRule>
    <cfRule type="expression" dxfId="13" priority="14">
      <formula>$AC$43</formula>
    </cfRule>
    <cfRule type="expression" dxfId="12" priority="15">
      <formula>$AQ$30=14</formula>
    </cfRule>
  </conditionalFormatting>
  <conditionalFormatting sqref="AC44:AE44">
    <cfRule type="expression" dxfId="11" priority="10">
      <formula>$AI$44="ng"</formula>
    </cfRule>
    <cfRule type="expression" dxfId="10" priority="11">
      <formula>$AC$44</formula>
    </cfRule>
    <cfRule type="expression" dxfId="9" priority="12">
      <formula>$AQ$30=15</formula>
    </cfRule>
  </conditionalFormatting>
  <conditionalFormatting sqref="AC45:AE45">
    <cfRule type="expression" dxfId="8" priority="7">
      <formula>$AI$45="ng"</formula>
    </cfRule>
    <cfRule type="expression" dxfId="7" priority="8">
      <formula>$AC$45</formula>
    </cfRule>
    <cfRule type="expression" dxfId="6" priority="9">
      <formula>$AQ$30=16</formula>
    </cfRule>
  </conditionalFormatting>
  <conditionalFormatting sqref="AC46:AE46">
    <cfRule type="expression" dxfId="5" priority="4">
      <formula>$AI$46="ng"</formula>
    </cfRule>
    <cfRule type="expression" dxfId="4" priority="5">
      <formula>$AC$46</formula>
    </cfRule>
    <cfRule type="expression" dxfId="3" priority="6">
      <formula>$AQ$30=17</formula>
    </cfRule>
  </conditionalFormatting>
  <conditionalFormatting sqref="AC47:AE47">
    <cfRule type="expression" dxfId="2" priority="1">
      <formula>$AI$47="ng"</formula>
    </cfRule>
    <cfRule type="expression" dxfId="1" priority="2">
      <formula>$AC$47</formula>
    </cfRule>
    <cfRule type="expression" dxfId="0" priority="3">
      <formula>$AQ$30=18</formula>
    </cfRule>
  </conditionalFormatting>
  <dataValidations count="19">
    <dataValidation type="list" allowBlank="1" showInputMessage="1" showErrorMessage="1" sqref="AC42:AE42" xr:uid="{13B384D4-8CA4-4C1C-B454-7C43007A6179}">
      <formula1>IF(AND($AF$42&lt;&gt;""),$AN$30:$AN$39)</formula1>
    </dataValidation>
    <dataValidation type="list" allowBlank="1" showInputMessage="1" showErrorMessage="1" sqref="AC41:AE41" xr:uid="{9E57E0DB-6861-430E-9A55-D6AE13FE3126}">
      <formula1>IF(AND($AF$41&lt;&gt;""),$AN$30:$AN$34)</formula1>
    </dataValidation>
    <dataValidation type="list" allowBlank="1" showInputMessage="1" showErrorMessage="1" sqref="AC40:AE40" xr:uid="{559DD6AF-D2D0-4A4C-9975-CAA8BECC187A}">
      <formula1>IF(AND($AF$40&lt;&gt;""),$AN$30:$AN$41)</formula1>
    </dataValidation>
    <dataValidation type="list" allowBlank="1" showInputMessage="1" showErrorMessage="1" sqref="AC38:AE38" xr:uid="{704EE024-B889-4BC5-9B12-18A32E789086}">
      <formula1>IF(AND($AF$38&lt;&gt;""),$AN$30:$AN$39)</formula1>
    </dataValidation>
    <dataValidation type="list" allowBlank="1" showInputMessage="1" showErrorMessage="1" sqref="AC39:AE39" xr:uid="{3422FAFB-DF12-486C-9640-83198EA1691A}">
      <formula1>IF(AND($AF$39&lt;&gt;""),$AN$30:$AN$41)</formula1>
    </dataValidation>
    <dataValidation type="list" allowBlank="1" showInputMessage="1" showErrorMessage="1" sqref="AC32:AE32" xr:uid="{7E76D7D5-883B-463B-BB91-8E9B0AE39599}">
      <formula1>IF(AND($AF$32&lt;&gt;""),$AN$30:$AN$33)</formula1>
    </dataValidation>
    <dataValidation type="list" allowBlank="1" showInputMessage="1" showErrorMessage="1" sqref="AC36:AE36" xr:uid="{63E0C540-A531-4449-B0F5-40D48239BEE0}">
      <formula1>IF(AND($AF$36&lt;&gt;""),$AN$30)</formula1>
    </dataValidation>
    <dataValidation type="list" allowBlank="1" showInputMessage="1" showErrorMessage="1" sqref="AC31:AE31" xr:uid="{2F199171-46F1-43CB-84F9-8546F4F6F456}">
      <formula1>IF(AND($AF$31&lt;&gt;""),$AN$30:$AN$33)</formula1>
    </dataValidation>
    <dataValidation type="list" allowBlank="1" showInputMessage="1" showErrorMessage="1" sqref="E23:G24 E14:G15" xr:uid="{CDB97764-EA2D-4A5E-AD58-EE959161ABB5}">
      <formula1>$AK$1:$AK$47</formula1>
    </dataValidation>
    <dataValidation type="list" allowBlank="1" showInputMessage="1" showErrorMessage="1" sqref="AC35:AE35" xr:uid="{7B7FBAA4-79B3-48BC-9102-DBF4CADB7D88}">
      <formula1>IF(AND($AF$35&lt;&gt;""),$AN$30:$AN$39)</formula1>
    </dataValidation>
    <dataValidation type="list" allowBlank="1" showInputMessage="1" showErrorMessage="1" sqref="AC34:AE34" xr:uid="{26AD3B2E-400F-45E5-A592-651B28BBD199}">
      <formula1>IF(AND($AF$34&lt;&gt;""),$AN$30:$AN$39)</formula1>
    </dataValidation>
    <dataValidation type="list" allowBlank="1" showInputMessage="1" showErrorMessage="1" sqref="AC33:AE33" xr:uid="{9C537646-B934-4DE0-99A3-19EE8AB37A7C}">
      <formula1>IF(AND($AF$33&lt;&gt;""),$AN$30:$AN$41)</formula1>
    </dataValidation>
    <dataValidation type="list" allowBlank="1" showInputMessage="1" showErrorMessage="1" sqref="AC30:AE30" xr:uid="{F16FEE52-7343-4F1C-95AA-0370DAB150ED}">
      <formula1>IF(AND($AF$30&lt;&gt;""),$AN$30:$AN$41)</formula1>
    </dataValidation>
    <dataValidation type="list" allowBlank="1" showInputMessage="1" showErrorMessage="1" sqref="AC37:AE37" xr:uid="{539D87ED-63FA-4AF1-83CE-0FD96965CBB4}">
      <formula1>IF(AND($AF$37&lt;&gt;""),$AN$30)</formula1>
    </dataValidation>
    <dataValidation type="list" allowBlank="1" showInputMessage="1" showErrorMessage="1" sqref="AC43:AE43" xr:uid="{61601DCD-50F7-423C-B777-7365C41F3F81}">
      <formula1>IF(AND($AF$43&lt;&gt;""),$AN$30:$AN$39)</formula1>
    </dataValidation>
    <dataValidation type="list" allowBlank="1" showInputMessage="1" showErrorMessage="1" sqref="AC44:AE44" xr:uid="{8A42922B-AB1F-408F-A959-5A3C3F37DDD7}">
      <formula1>IF(AND($AF$44&lt;&gt;""),$AN$30:$AN$39)</formula1>
    </dataValidation>
    <dataValidation type="list" allowBlank="1" showInputMessage="1" showErrorMessage="1" sqref="AC45:AE45" xr:uid="{BB3843B7-B71F-4FD9-B463-37899555F894}">
      <formula1>IF(AND($AF$45&lt;&gt;""),$AN$30:$AN$39)</formula1>
    </dataValidation>
    <dataValidation type="list" allowBlank="1" showInputMessage="1" showErrorMessage="1" sqref="AC46:AE46" xr:uid="{8FBDE162-2987-469E-9682-FE142C119A8A}">
      <formula1>IF(AND($AF$46&lt;&gt;""),$AN$30:$AN$39)</formula1>
    </dataValidation>
    <dataValidation type="list" allowBlank="1" showInputMessage="1" showErrorMessage="1" sqref="AC47:AE47" xr:uid="{D619EFFF-9546-45EC-899F-78729962232B}">
      <formula1>IF(AND($AF$47&lt;&gt;""),$AN$30:$AN$49)</formula1>
    </dataValidation>
  </dataValidations>
  <pageMargins left="0.35416666666666702" right="0.27500000000000002" top="0.23611111111111099" bottom="0.23611111111111099"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Pict="0">
                <anchor>
                  <from>
                    <xdr:col>2</xdr:col>
                    <xdr:colOff>123825</xdr:colOff>
                    <xdr:row>29</xdr:row>
                    <xdr:rowOff>0</xdr:rowOff>
                  </from>
                  <to>
                    <xdr:col>4</xdr:col>
                    <xdr:colOff>95250</xdr:colOff>
                    <xdr:row>29</xdr:row>
                    <xdr:rowOff>228600</xdr:rowOff>
                  </to>
                </anchor>
              </controlPr>
            </control>
          </mc:Choice>
        </mc:AlternateContent>
        <mc:AlternateContent xmlns:mc="http://schemas.openxmlformats.org/markup-compatibility/2006">
          <mc:Choice Requires="x14">
            <control shapeId="20482" r:id="rId5" name="Option Button 2">
              <controlPr defaultSize="0" autoPict="0">
                <anchor>
                  <from>
                    <xdr:col>2</xdr:col>
                    <xdr:colOff>123825</xdr:colOff>
                    <xdr:row>30</xdr:row>
                    <xdr:rowOff>9525</xdr:rowOff>
                  </from>
                  <to>
                    <xdr:col>4</xdr:col>
                    <xdr:colOff>123825</xdr:colOff>
                    <xdr:row>31</xdr:row>
                    <xdr:rowOff>0</xdr:rowOff>
                  </to>
                </anchor>
              </controlPr>
            </control>
          </mc:Choice>
        </mc:AlternateContent>
        <mc:AlternateContent xmlns:mc="http://schemas.openxmlformats.org/markup-compatibility/2006">
          <mc:Choice Requires="x14">
            <control shapeId="20483" r:id="rId6" name="Option Button 3">
              <controlPr defaultSize="0" autoPict="0">
                <anchor>
                  <from>
                    <xdr:col>2</xdr:col>
                    <xdr:colOff>123825</xdr:colOff>
                    <xdr:row>31</xdr:row>
                    <xdr:rowOff>9525</xdr:rowOff>
                  </from>
                  <to>
                    <xdr:col>4</xdr:col>
                    <xdr:colOff>123825</xdr:colOff>
                    <xdr:row>32</xdr:row>
                    <xdr:rowOff>0</xdr:rowOff>
                  </to>
                </anchor>
              </controlPr>
            </control>
          </mc:Choice>
        </mc:AlternateContent>
        <mc:AlternateContent xmlns:mc="http://schemas.openxmlformats.org/markup-compatibility/2006">
          <mc:Choice Requires="x14">
            <control shapeId="20484" r:id="rId7" name="Option Button 4">
              <controlPr defaultSize="0" autoPict="0">
                <anchor>
                  <from>
                    <xdr:col>2</xdr:col>
                    <xdr:colOff>123825</xdr:colOff>
                    <xdr:row>32</xdr:row>
                    <xdr:rowOff>9525</xdr:rowOff>
                  </from>
                  <to>
                    <xdr:col>4</xdr:col>
                    <xdr:colOff>123825</xdr:colOff>
                    <xdr:row>32</xdr:row>
                    <xdr:rowOff>228600</xdr:rowOff>
                  </to>
                </anchor>
              </controlPr>
            </control>
          </mc:Choice>
        </mc:AlternateContent>
        <mc:AlternateContent xmlns:mc="http://schemas.openxmlformats.org/markup-compatibility/2006">
          <mc:Choice Requires="x14">
            <control shapeId="20485" r:id="rId8" name="Option Button 5">
              <controlPr defaultSize="0" autoPict="0">
                <anchor>
                  <from>
                    <xdr:col>2</xdr:col>
                    <xdr:colOff>123825</xdr:colOff>
                    <xdr:row>33</xdr:row>
                    <xdr:rowOff>9525</xdr:rowOff>
                  </from>
                  <to>
                    <xdr:col>4</xdr:col>
                    <xdr:colOff>123825</xdr:colOff>
                    <xdr:row>33</xdr:row>
                    <xdr:rowOff>228600</xdr:rowOff>
                  </to>
                </anchor>
              </controlPr>
            </control>
          </mc:Choice>
        </mc:AlternateContent>
        <mc:AlternateContent xmlns:mc="http://schemas.openxmlformats.org/markup-compatibility/2006">
          <mc:Choice Requires="x14">
            <control shapeId="20486" r:id="rId9" name="Option Button 6">
              <controlPr defaultSize="0" autoPict="0">
                <anchor>
                  <from>
                    <xdr:col>2</xdr:col>
                    <xdr:colOff>123825</xdr:colOff>
                    <xdr:row>34</xdr:row>
                    <xdr:rowOff>9525</xdr:rowOff>
                  </from>
                  <to>
                    <xdr:col>4</xdr:col>
                    <xdr:colOff>123825</xdr:colOff>
                    <xdr:row>35</xdr:row>
                    <xdr:rowOff>0</xdr:rowOff>
                  </to>
                </anchor>
              </controlPr>
            </control>
          </mc:Choice>
        </mc:AlternateContent>
        <mc:AlternateContent xmlns:mc="http://schemas.openxmlformats.org/markup-compatibility/2006">
          <mc:Choice Requires="x14">
            <control shapeId="20487" r:id="rId10" name="Option Button 7">
              <controlPr defaultSize="0" autoPict="0">
                <anchor>
                  <from>
                    <xdr:col>2</xdr:col>
                    <xdr:colOff>123825</xdr:colOff>
                    <xdr:row>35</xdr:row>
                    <xdr:rowOff>9525</xdr:rowOff>
                  </from>
                  <to>
                    <xdr:col>4</xdr:col>
                    <xdr:colOff>123825</xdr:colOff>
                    <xdr:row>36</xdr:row>
                    <xdr:rowOff>0</xdr:rowOff>
                  </to>
                </anchor>
              </controlPr>
            </control>
          </mc:Choice>
        </mc:AlternateContent>
        <mc:AlternateContent xmlns:mc="http://schemas.openxmlformats.org/markup-compatibility/2006">
          <mc:Choice Requires="x14">
            <control shapeId="20488" r:id="rId11" name="Option Button 8">
              <controlPr defaultSize="0" autoPict="0">
                <anchor>
                  <from>
                    <xdr:col>2</xdr:col>
                    <xdr:colOff>123825</xdr:colOff>
                    <xdr:row>36</xdr:row>
                    <xdr:rowOff>9525</xdr:rowOff>
                  </from>
                  <to>
                    <xdr:col>4</xdr:col>
                    <xdr:colOff>123825</xdr:colOff>
                    <xdr:row>37</xdr:row>
                    <xdr:rowOff>0</xdr:rowOff>
                  </to>
                </anchor>
              </controlPr>
            </control>
          </mc:Choice>
        </mc:AlternateContent>
        <mc:AlternateContent xmlns:mc="http://schemas.openxmlformats.org/markup-compatibility/2006">
          <mc:Choice Requires="x14">
            <control shapeId="20489" r:id="rId12" name="Option Button 9">
              <controlPr defaultSize="0" autoPict="0">
                <anchor>
                  <from>
                    <xdr:col>2</xdr:col>
                    <xdr:colOff>123825</xdr:colOff>
                    <xdr:row>37</xdr:row>
                    <xdr:rowOff>9525</xdr:rowOff>
                  </from>
                  <to>
                    <xdr:col>4</xdr:col>
                    <xdr:colOff>123825</xdr:colOff>
                    <xdr:row>37</xdr:row>
                    <xdr:rowOff>228600</xdr:rowOff>
                  </to>
                </anchor>
              </controlPr>
            </control>
          </mc:Choice>
        </mc:AlternateContent>
        <mc:AlternateContent xmlns:mc="http://schemas.openxmlformats.org/markup-compatibility/2006">
          <mc:Choice Requires="x14">
            <control shapeId="20490" r:id="rId13" name="Option Button 10">
              <controlPr defaultSize="0" autoPict="0">
                <anchor>
                  <from>
                    <xdr:col>2</xdr:col>
                    <xdr:colOff>123825</xdr:colOff>
                    <xdr:row>38</xdr:row>
                    <xdr:rowOff>0</xdr:rowOff>
                  </from>
                  <to>
                    <xdr:col>4</xdr:col>
                    <xdr:colOff>123825</xdr:colOff>
                    <xdr:row>38</xdr:row>
                    <xdr:rowOff>228600</xdr:rowOff>
                  </to>
                </anchor>
              </controlPr>
            </control>
          </mc:Choice>
        </mc:AlternateContent>
        <mc:AlternateContent xmlns:mc="http://schemas.openxmlformats.org/markup-compatibility/2006">
          <mc:Choice Requires="x14">
            <control shapeId="20491" r:id="rId14" name="Option Button 11">
              <controlPr defaultSize="0" autoPict="0">
                <anchor>
                  <from>
                    <xdr:col>2</xdr:col>
                    <xdr:colOff>123825</xdr:colOff>
                    <xdr:row>39</xdr:row>
                    <xdr:rowOff>9525</xdr:rowOff>
                  </from>
                  <to>
                    <xdr:col>4</xdr:col>
                    <xdr:colOff>123825</xdr:colOff>
                    <xdr:row>40</xdr:row>
                    <xdr:rowOff>0</xdr:rowOff>
                  </to>
                </anchor>
              </controlPr>
            </control>
          </mc:Choice>
        </mc:AlternateContent>
        <mc:AlternateContent xmlns:mc="http://schemas.openxmlformats.org/markup-compatibility/2006">
          <mc:Choice Requires="x14">
            <control shapeId="20492" r:id="rId15" name="Option Button 12">
              <controlPr defaultSize="0" autoPict="0">
                <anchor>
                  <from>
                    <xdr:col>2</xdr:col>
                    <xdr:colOff>123825</xdr:colOff>
                    <xdr:row>40</xdr:row>
                    <xdr:rowOff>0</xdr:rowOff>
                  </from>
                  <to>
                    <xdr:col>4</xdr:col>
                    <xdr:colOff>123825</xdr:colOff>
                    <xdr:row>41</xdr:row>
                    <xdr:rowOff>0</xdr:rowOff>
                  </to>
                </anchor>
              </controlPr>
            </control>
          </mc:Choice>
        </mc:AlternateContent>
        <mc:AlternateContent xmlns:mc="http://schemas.openxmlformats.org/markup-compatibility/2006">
          <mc:Choice Requires="x14">
            <control shapeId="20493" r:id="rId16" name="Option Button 13">
              <controlPr defaultSize="0" autoPict="0">
                <anchor>
                  <from>
                    <xdr:col>2</xdr:col>
                    <xdr:colOff>123825</xdr:colOff>
                    <xdr:row>41</xdr:row>
                    <xdr:rowOff>9525</xdr:rowOff>
                  </from>
                  <to>
                    <xdr:col>4</xdr:col>
                    <xdr:colOff>123825</xdr:colOff>
                    <xdr:row>42</xdr:row>
                    <xdr:rowOff>0</xdr:rowOff>
                  </to>
                </anchor>
              </controlPr>
            </control>
          </mc:Choice>
        </mc:AlternateContent>
        <mc:AlternateContent xmlns:mc="http://schemas.openxmlformats.org/markup-compatibility/2006">
          <mc:Choice Requires="x14">
            <control shapeId="20494" r:id="rId17" name="Option Button 14">
              <controlPr defaultSize="0" autoPict="0">
                <anchor>
                  <from>
                    <xdr:col>2</xdr:col>
                    <xdr:colOff>123825</xdr:colOff>
                    <xdr:row>42</xdr:row>
                    <xdr:rowOff>9525</xdr:rowOff>
                  </from>
                  <to>
                    <xdr:col>4</xdr:col>
                    <xdr:colOff>123825</xdr:colOff>
                    <xdr:row>42</xdr:row>
                    <xdr:rowOff>228600</xdr:rowOff>
                  </to>
                </anchor>
              </controlPr>
            </control>
          </mc:Choice>
        </mc:AlternateContent>
        <mc:AlternateContent xmlns:mc="http://schemas.openxmlformats.org/markup-compatibility/2006">
          <mc:Choice Requires="x14">
            <control shapeId="20495" r:id="rId18" name="Option Button 15">
              <controlPr defaultSize="0" autoPict="0">
                <anchor>
                  <from>
                    <xdr:col>2</xdr:col>
                    <xdr:colOff>123825</xdr:colOff>
                    <xdr:row>43</xdr:row>
                    <xdr:rowOff>9525</xdr:rowOff>
                  </from>
                  <to>
                    <xdr:col>4</xdr:col>
                    <xdr:colOff>123825</xdr:colOff>
                    <xdr:row>43</xdr:row>
                    <xdr:rowOff>219075</xdr:rowOff>
                  </to>
                </anchor>
              </controlPr>
            </control>
          </mc:Choice>
        </mc:AlternateContent>
        <mc:AlternateContent xmlns:mc="http://schemas.openxmlformats.org/markup-compatibility/2006">
          <mc:Choice Requires="x14">
            <control shapeId="20496" r:id="rId19" name="Option Button 16">
              <controlPr defaultSize="0" autoPict="0">
                <anchor>
                  <from>
                    <xdr:col>2</xdr:col>
                    <xdr:colOff>123825</xdr:colOff>
                    <xdr:row>44</xdr:row>
                    <xdr:rowOff>9525</xdr:rowOff>
                  </from>
                  <to>
                    <xdr:col>4</xdr:col>
                    <xdr:colOff>123825</xdr:colOff>
                    <xdr:row>44</xdr:row>
                    <xdr:rowOff>228600</xdr:rowOff>
                  </to>
                </anchor>
              </controlPr>
            </control>
          </mc:Choice>
        </mc:AlternateContent>
        <mc:AlternateContent xmlns:mc="http://schemas.openxmlformats.org/markup-compatibility/2006">
          <mc:Choice Requires="x14">
            <control shapeId="20497" r:id="rId20" name="Option Button 17">
              <controlPr defaultSize="0" autoFill="0" autoLine="0" autoPict="0">
                <anchor moveWithCells="1">
                  <from>
                    <xdr:col>1</xdr:col>
                    <xdr:colOff>38100</xdr:colOff>
                    <xdr:row>53</xdr:row>
                    <xdr:rowOff>104775</xdr:rowOff>
                  </from>
                  <to>
                    <xdr:col>2</xdr:col>
                    <xdr:colOff>123825</xdr:colOff>
                    <xdr:row>56</xdr:row>
                    <xdr:rowOff>19050</xdr:rowOff>
                  </to>
                </anchor>
              </controlPr>
            </control>
          </mc:Choice>
        </mc:AlternateContent>
        <mc:AlternateContent xmlns:mc="http://schemas.openxmlformats.org/markup-compatibility/2006">
          <mc:Choice Requires="x14">
            <control shapeId="20498" r:id="rId21" name="Group Box 18">
              <controlPr defaultSize="0" autoFill="0" autoPict="0">
                <anchor moveWithCells="1">
                  <from>
                    <xdr:col>1</xdr:col>
                    <xdr:colOff>190500</xdr:colOff>
                    <xdr:row>28</xdr:row>
                    <xdr:rowOff>133350</xdr:rowOff>
                  </from>
                  <to>
                    <xdr:col>4</xdr:col>
                    <xdr:colOff>152400</xdr:colOff>
                    <xdr:row>47</xdr:row>
                    <xdr:rowOff>95250</xdr:rowOff>
                  </to>
                </anchor>
              </controlPr>
            </control>
          </mc:Choice>
        </mc:AlternateContent>
        <mc:AlternateContent xmlns:mc="http://schemas.openxmlformats.org/markup-compatibility/2006">
          <mc:Choice Requires="x14">
            <control shapeId="20499" r:id="rId22" name="Option Button 19">
              <controlPr defaultSize="0" autoFill="0" autoLine="0" autoPict="0">
                <anchor moveWithCells="1">
                  <from>
                    <xdr:col>6</xdr:col>
                    <xdr:colOff>38100</xdr:colOff>
                    <xdr:row>53</xdr:row>
                    <xdr:rowOff>104775</xdr:rowOff>
                  </from>
                  <to>
                    <xdr:col>7</xdr:col>
                    <xdr:colOff>123825</xdr:colOff>
                    <xdr:row>56</xdr:row>
                    <xdr:rowOff>19050</xdr:rowOff>
                  </to>
                </anchor>
              </controlPr>
            </control>
          </mc:Choice>
        </mc:AlternateContent>
        <mc:AlternateContent xmlns:mc="http://schemas.openxmlformats.org/markup-compatibility/2006">
          <mc:Choice Requires="x14">
            <control shapeId="20500" r:id="rId23" name="Group Box 20">
              <controlPr defaultSize="0" autoFill="0" autoPict="0">
                <anchor moveWithCells="1">
                  <from>
                    <xdr:col>0</xdr:col>
                    <xdr:colOff>171450</xdr:colOff>
                    <xdr:row>53</xdr:row>
                    <xdr:rowOff>66675</xdr:rowOff>
                  </from>
                  <to>
                    <xdr:col>8</xdr:col>
                    <xdr:colOff>85725</xdr:colOff>
                    <xdr:row>56</xdr:row>
                    <xdr:rowOff>66675</xdr:rowOff>
                  </to>
                </anchor>
              </controlPr>
            </control>
          </mc:Choice>
        </mc:AlternateContent>
        <mc:AlternateContent xmlns:mc="http://schemas.openxmlformats.org/markup-compatibility/2006">
          <mc:Choice Requires="x14">
            <control shapeId="20501" r:id="rId24" name="Option Button 21">
              <controlPr defaultSize="0" autoFill="0" autoLine="0" autoPict="0">
                <anchor moveWithCells="1">
                  <from>
                    <xdr:col>27</xdr:col>
                    <xdr:colOff>142875</xdr:colOff>
                    <xdr:row>58</xdr:row>
                    <xdr:rowOff>9525</xdr:rowOff>
                  </from>
                  <to>
                    <xdr:col>28</xdr:col>
                    <xdr:colOff>180975</xdr:colOff>
                    <xdr:row>59</xdr:row>
                    <xdr:rowOff>114300</xdr:rowOff>
                  </to>
                </anchor>
              </controlPr>
            </control>
          </mc:Choice>
        </mc:AlternateContent>
        <mc:AlternateContent xmlns:mc="http://schemas.openxmlformats.org/markup-compatibility/2006">
          <mc:Choice Requires="x14">
            <control shapeId="20502" r:id="rId25" name="Option Button 22">
              <controlPr defaultSize="0" autoFill="0" autoLine="0" autoPict="0">
                <anchor moveWithCells="1">
                  <from>
                    <xdr:col>30</xdr:col>
                    <xdr:colOff>47625</xdr:colOff>
                    <xdr:row>58</xdr:row>
                    <xdr:rowOff>9525</xdr:rowOff>
                  </from>
                  <to>
                    <xdr:col>31</xdr:col>
                    <xdr:colOff>85725</xdr:colOff>
                    <xdr:row>59</xdr:row>
                    <xdr:rowOff>114300</xdr:rowOff>
                  </to>
                </anchor>
              </controlPr>
            </control>
          </mc:Choice>
        </mc:AlternateContent>
        <mc:AlternateContent xmlns:mc="http://schemas.openxmlformats.org/markup-compatibility/2006">
          <mc:Choice Requires="x14">
            <control shapeId="20503" r:id="rId26" name="Group Box 23">
              <controlPr defaultSize="0" autoFill="0" autoPict="0">
                <anchor moveWithCells="1">
                  <from>
                    <xdr:col>27</xdr:col>
                    <xdr:colOff>57150</xdr:colOff>
                    <xdr:row>57</xdr:row>
                    <xdr:rowOff>123825</xdr:rowOff>
                  </from>
                  <to>
                    <xdr:col>32</xdr:col>
                    <xdr:colOff>171450</xdr:colOff>
                    <xdr:row>60</xdr:row>
                    <xdr:rowOff>0</xdr:rowOff>
                  </to>
                </anchor>
              </controlPr>
            </control>
          </mc:Choice>
        </mc:AlternateContent>
        <mc:AlternateContent xmlns:mc="http://schemas.openxmlformats.org/markup-compatibility/2006">
          <mc:Choice Requires="x14">
            <control shapeId="20505" r:id="rId27" name="Option Button 25">
              <controlPr defaultSize="0" autoPict="0">
                <anchor>
                  <from>
                    <xdr:col>2</xdr:col>
                    <xdr:colOff>123825</xdr:colOff>
                    <xdr:row>45</xdr:row>
                    <xdr:rowOff>9525</xdr:rowOff>
                  </from>
                  <to>
                    <xdr:col>4</xdr:col>
                    <xdr:colOff>123825</xdr:colOff>
                    <xdr:row>45</xdr:row>
                    <xdr:rowOff>228600</xdr:rowOff>
                  </to>
                </anchor>
              </controlPr>
            </control>
          </mc:Choice>
        </mc:AlternateContent>
        <mc:AlternateContent xmlns:mc="http://schemas.openxmlformats.org/markup-compatibility/2006">
          <mc:Choice Requires="x14">
            <control shapeId="20506" r:id="rId28" name="Option Button 26">
              <controlPr defaultSize="0" autoPict="0">
                <anchor>
                  <from>
                    <xdr:col>2</xdr:col>
                    <xdr:colOff>123825</xdr:colOff>
                    <xdr:row>46</xdr:row>
                    <xdr:rowOff>9525</xdr:rowOff>
                  </from>
                  <to>
                    <xdr:col>4</xdr:col>
                    <xdr:colOff>123825</xdr:colOff>
                    <xdr:row>46</xdr:row>
                    <xdr:rowOff>228600</xdr:rowOff>
                  </to>
                </anchor>
              </controlPr>
            </control>
          </mc:Choice>
        </mc:AlternateContent>
        <mc:AlternateContent xmlns:mc="http://schemas.openxmlformats.org/markup-compatibility/2006">
          <mc:Choice Requires="x14">
            <control shapeId="20507" r:id="rId29" name="Group Box 27">
              <controlPr defaultSize="0" autoFill="0" autoPict="0">
                <anchor moveWithCells="1">
                  <from>
                    <xdr:col>2</xdr:col>
                    <xdr:colOff>114300</xdr:colOff>
                    <xdr:row>29</xdr:row>
                    <xdr:rowOff>47625</xdr:rowOff>
                  </from>
                  <to>
                    <xdr:col>5</xdr:col>
                    <xdr:colOff>76200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FAX注文書</vt:lpstr>
      <vt:lpstr>FAX注文書!_送料</vt:lpstr>
      <vt:lpstr>FAX注文書!Print_Area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AQUA-PC1</dc:creator>
  <cp:lastModifiedBy>芥川正昭</cp:lastModifiedBy>
  <cp:lastPrinted>2021-03-25T01:59:30Z</cp:lastPrinted>
  <dcterms:created xsi:type="dcterms:W3CDTF">2020-11-25T07:41:00Z</dcterms:created>
  <dcterms:modified xsi:type="dcterms:W3CDTF">2021-03-25T02:11:47Z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y fmtid="{D5CDD505-2E9C-101B-9397-08002B2CF9AE}" pid="3" name="KSOReadingLayout">
    <vt:bool>false</vt:bool>
  </property>
</Properties>
</file>